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35" windowWidth="14355" windowHeight="8265" activeTab="4"/>
  </bookViews>
  <sheets>
    <sheet name="Sheet1" sheetId="1" r:id="rId1"/>
    <sheet name="Sheet2" sheetId="2" r:id="rId2"/>
    <sheet name="Sheet3" sheetId="3" r:id="rId3"/>
    <sheet name="Sheet4" sheetId="4" r:id="rId4"/>
    <sheet name="Sheet5" sheetId="5" r:id="rId5"/>
  </sheets>
  <calcPr calcId="144525"/>
</workbook>
</file>

<file path=xl/calcChain.xml><?xml version="1.0" encoding="utf-8"?>
<calcChain xmlns="http://schemas.openxmlformats.org/spreadsheetml/2006/main">
  <c r="D15" i="3" l="1"/>
  <c r="D14" i="3" s="1"/>
  <c r="D13" i="3" s="1"/>
  <c r="D12" i="3" s="1"/>
  <c r="E15" i="3"/>
  <c r="E14" i="3" s="1"/>
  <c r="E13" i="3" s="1"/>
  <c r="E12" i="3" s="1"/>
  <c r="G15" i="3"/>
  <c r="F15" i="3" s="1"/>
  <c r="K15" i="3" s="1"/>
  <c r="H15" i="3"/>
  <c r="H14" i="3" s="1"/>
  <c r="H13" i="3" s="1"/>
  <c r="H12" i="3" s="1"/>
  <c r="I15" i="3"/>
  <c r="I14" i="3" s="1"/>
  <c r="I13" i="3" s="1"/>
  <c r="I12" i="3" s="1"/>
  <c r="J15" i="3"/>
  <c r="J14" i="3" s="1"/>
  <c r="J13" i="3" s="1"/>
  <c r="J12" i="3" s="1"/>
  <c r="F16" i="3"/>
  <c r="K16" i="3"/>
  <c r="D19" i="3"/>
  <c r="D18" i="3" s="1"/>
  <c r="D17" i="3" s="1"/>
  <c r="E19" i="3"/>
  <c r="E18" i="3" s="1"/>
  <c r="E17" i="3" s="1"/>
  <c r="G19" i="3"/>
  <c r="F19" i="3" s="1"/>
  <c r="K19" i="3" s="1"/>
  <c r="H19" i="3"/>
  <c r="H18" i="3" s="1"/>
  <c r="H17" i="3" s="1"/>
  <c r="I19" i="3"/>
  <c r="I18" i="3" s="1"/>
  <c r="I17" i="3" s="1"/>
  <c r="J19" i="3"/>
  <c r="J18" i="3" s="1"/>
  <c r="J17" i="3" s="1"/>
  <c r="F20" i="3"/>
  <c r="K20" i="3"/>
  <c r="F21" i="3"/>
  <c r="K21" i="3"/>
  <c r="D16" i="2"/>
  <c r="D15" i="2" s="1"/>
  <c r="D14" i="2" s="1"/>
  <c r="E16" i="2"/>
  <c r="E15" i="2" s="1"/>
  <c r="E14" i="2" s="1"/>
  <c r="G16" i="2"/>
  <c r="G15" i="2" s="1"/>
  <c r="H16" i="2"/>
  <c r="F16" i="2" s="1"/>
  <c r="K16" i="2" s="1"/>
  <c r="I16" i="2"/>
  <c r="I15" i="2" s="1"/>
  <c r="I14" i="2" s="1"/>
  <c r="J16" i="2"/>
  <c r="J15" i="2" s="1"/>
  <c r="J14" i="2" s="1"/>
  <c r="F17" i="2"/>
  <c r="K17" i="2" s="1"/>
  <c r="F18" i="2"/>
  <c r="K18" i="2" s="1"/>
  <c r="D21" i="2"/>
  <c r="D20" i="2" s="1"/>
  <c r="D19" i="2" s="1"/>
  <c r="E21" i="2"/>
  <c r="E20" i="2" s="1"/>
  <c r="E19" i="2" s="1"/>
  <c r="G21" i="2"/>
  <c r="G20" i="2" s="1"/>
  <c r="H21" i="2"/>
  <c r="F21" i="2" s="1"/>
  <c r="K21" i="2" s="1"/>
  <c r="I21" i="2"/>
  <c r="I20" i="2" s="1"/>
  <c r="I19" i="2" s="1"/>
  <c r="J21" i="2"/>
  <c r="J20" i="2" s="1"/>
  <c r="J19" i="2" s="1"/>
  <c r="F22" i="2"/>
  <c r="K22" i="2" s="1"/>
  <c r="F23" i="2"/>
  <c r="K23" i="2" s="1"/>
  <c r="D24" i="2"/>
  <c r="E24" i="2"/>
  <c r="G24" i="2"/>
  <c r="H24" i="2"/>
  <c r="F24" i="2" s="1"/>
  <c r="K24" i="2" s="1"/>
  <c r="I24" i="2"/>
  <c r="J24" i="2"/>
  <c r="F25" i="2"/>
  <c r="K25" i="2" s="1"/>
  <c r="F26" i="2"/>
  <c r="K26" i="2" s="1"/>
  <c r="F27" i="2"/>
  <c r="K27" i="2" s="1"/>
  <c r="F28" i="2"/>
  <c r="K28" i="2" s="1"/>
  <c r="D30" i="2"/>
  <c r="E30" i="2"/>
  <c r="E29" i="2" s="1"/>
  <c r="G30" i="2"/>
  <c r="H30" i="2"/>
  <c r="F30" i="2" s="1"/>
  <c r="K30" i="2" s="1"/>
  <c r="I30" i="2"/>
  <c r="I29" i="2" s="1"/>
  <c r="J30" i="2"/>
  <c r="F31" i="2"/>
  <c r="K31" i="2" s="1"/>
  <c r="F32" i="2"/>
  <c r="K32" i="2" s="1"/>
  <c r="F33" i="2"/>
  <c r="K33" i="2" s="1"/>
  <c r="D35" i="2"/>
  <c r="D34" i="2" s="1"/>
  <c r="E35" i="2"/>
  <c r="E34" i="2" s="1"/>
  <c r="F35" i="2"/>
  <c r="K35" i="2" s="1"/>
  <c r="G35" i="2"/>
  <c r="G34" i="2" s="1"/>
  <c r="H35" i="2"/>
  <c r="H34" i="2" s="1"/>
  <c r="I35" i="2"/>
  <c r="I34" i="2" s="1"/>
  <c r="J35" i="2"/>
  <c r="J34" i="2" s="1"/>
  <c r="F36" i="2"/>
  <c r="K36" i="2" s="1"/>
  <c r="F37" i="2"/>
  <c r="K37" i="2" s="1"/>
  <c r="D39" i="2"/>
  <c r="D38" i="2" s="1"/>
  <c r="E39" i="2"/>
  <c r="E38" i="2" s="1"/>
  <c r="F39" i="2"/>
  <c r="K39" i="2" s="1"/>
  <c r="G39" i="2"/>
  <c r="G38" i="2" s="1"/>
  <c r="F38" i="2" s="1"/>
  <c r="H39" i="2"/>
  <c r="H38" i="2" s="1"/>
  <c r="I39" i="2"/>
  <c r="I38" i="2" s="1"/>
  <c r="J39" i="2"/>
  <c r="J38" i="2" s="1"/>
  <c r="F40" i="2"/>
  <c r="K40" i="2" s="1"/>
  <c r="D44" i="2"/>
  <c r="D43" i="2" s="1"/>
  <c r="D42" i="2" s="1"/>
  <c r="E44" i="2"/>
  <c r="E43" i="2" s="1"/>
  <c r="E42" i="2" s="1"/>
  <c r="E41" i="2" s="1"/>
  <c r="G44" i="2"/>
  <c r="G43" i="2" s="1"/>
  <c r="H44" i="2"/>
  <c r="F44" i="2" s="1"/>
  <c r="K44" i="2" s="1"/>
  <c r="I44" i="2"/>
  <c r="I43" i="2" s="1"/>
  <c r="I42" i="2" s="1"/>
  <c r="J44" i="2"/>
  <c r="J43" i="2" s="1"/>
  <c r="J42" i="2" s="1"/>
  <c r="F45" i="2"/>
  <c r="K45" i="2" s="1"/>
  <c r="D48" i="2"/>
  <c r="D47" i="2" s="1"/>
  <c r="D46" i="2" s="1"/>
  <c r="E48" i="2"/>
  <c r="E47" i="2" s="1"/>
  <c r="E46" i="2" s="1"/>
  <c r="F48" i="2"/>
  <c r="K48" i="2" s="1"/>
  <c r="G48" i="2"/>
  <c r="G47" i="2" s="1"/>
  <c r="H48" i="2"/>
  <c r="H47" i="2" s="1"/>
  <c r="H46" i="2" s="1"/>
  <c r="I48" i="2"/>
  <c r="I47" i="2" s="1"/>
  <c r="I46" i="2" s="1"/>
  <c r="J48" i="2"/>
  <c r="J47" i="2" s="1"/>
  <c r="J46" i="2" s="1"/>
  <c r="F49" i="2"/>
  <c r="K49" i="2" s="1"/>
  <c r="D50" i="2"/>
  <c r="E50" i="2"/>
  <c r="G50" i="2"/>
  <c r="H50" i="2"/>
  <c r="F50" i="2" s="1"/>
  <c r="K50" i="2" s="1"/>
  <c r="I50" i="2"/>
  <c r="J50" i="2"/>
  <c r="F51" i="2"/>
  <c r="K51" i="2" s="1"/>
  <c r="D52" i="2"/>
  <c r="E52" i="2"/>
  <c r="F52" i="2"/>
  <c r="K52" i="2" s="1"/>
  <c r="G52" i="2"/>
  <c r="H52" i="2"/>
  <c r="I52" i="2"/>
  <c r="J52" i="2"/>
  <c r="F53" i="2"/>
  <c r="K53" i="2" s="1"/>
  <c r="D56" i="2"/>
  <c r="D55" i="2" s="1"/>
  <c r="D54" i="2" s="1"/>
  <c r="E56" i="2"/>
  <c r="E55" i="2" s="1"/>
  <c r="E54" i="2" s="1"/>
  <c r="G56" i="2"/>
  <c r="G55" i="2" s="1"/>
  <c r="H56" i="2"/>
  <c r="F56" i="2" s="1"/>
  <c r="K56" i="2" s="1"/>
  <c r="I56" i="2"/>
  <c r="I55" i="2" s="1"/>
  <c r="I54" i="2" s="1"/>
  <c r="J56" i="2"/>
  <c r="J55" i="2" s="1"/>
  <c r="J54" i="2" s="1"/>
  <c r="F57" i="2"/>
  <c r="K57" i="2" s="1"/>
  <c r="D17" i="1"/>
  <c r="D16" i="1" s="1"/>
  <c r="D15" i="1" s="1"/>
  <c r="E17" i="1"/>
  <c r="E16" i="1" s="1"/>
  <c r="E15" i="1" s="1"/>
  <c r="G17" i="1"/>
  <c r="F17" i="1" s="1"/>
  <c r="K17" i="1" s="1"/>
  <c r="H17" i="1"/>
  <c r="H16" i="1" s="1"/>
  <c r="H15" i="1" s="1"/>
  <c r="I17" i="1"/>
  <c r="I16" i="1" s="1"/>
  <c r="I15" i="1" s="1"/>
  <c r="J17" i="1"/>
  <c r="J16" i="1" s="1"/>
  <c r="J15" i="1" s="1"/>
  <c r="F18" i="1"/>
  <c r="K18" i="1"/>
  <c r="F19" i="1"/>
  <c r="K19" i="1" s="1"/>
  <c r="D22" i="1"/>
  <c r="D21" i="1" s="1"/>
  <c r="D20" i="1" s="1"/>
  <c r="E22" i="1"/>
  <c r="E21" i="1" s="1"/>
  <c r="E20" i="1" s="1"/>
  <c r="F22" i="1"/>
  <c r="K22" i="1" s="1"/>
  <c r="G22" i="1"/>
  <c r="G21" i="1" s="1"/>
  <c r="H22" i="1"/>
  <c r="H21" i="1" s="1"/>
  <c r="H20" i="1" s="1"/>
  <c r="I22" i="1"/>
  <c r="I21" i="1" s="1"/>
  <c r="I20" i="1" s="1"/>
  <c r="J22" i="1"/>
  <c r="J21" i="1" s="1"/>
  <c r="J20" i="1" s="1"/>
  <c r="F23" i="1"/>
  <c r="K23" i="1"/>
  <c r="F24" i="1"/>
  <c r="K24" i="1" s="1"/>
  <c r="D25" i="1"/>
  <c r="E25" i="1"/>
  <c r="F25" i="1"/>
  <c r="K25" i="1" s="1"/>
  <c r="G25" i="1"/>
  <c r="H25" i="1"/>
  <c r="I25" i="1"/>
  <c r="J25" i="1"/>
  <c r="F26" i="1"/>
  <c r="K26" i="1"/>
  <c r="F27" i="1"/>
  <c r="K27" i="1" s="1"/>
  <c r="F28" i="1"/>
  <c r="K28" i="1"/>
  <c r="F29" i="1"/>
  <c r="K29" i="1" s="1"/>
  <c r="D31" i="1"/>
  <c r="E31" i="1"/>
  <c r="F31" i="1"/>
  <c r="K31" i="1" s="1"/>
  <c r="G31" i="1"/>
  <c r="H31" i="1"/>
  <c r="I31" i="1"/>
  <c r="I30" i="1" s="1"/>
  <c r="J31" i="1"/>
  <c r="J30" i="1" s="1"/>
  <c r="F32" i="1"/>
  <c r="K32" i="1"/>
  <c r="F33" i="1"/>
  <c r="K33" i="1" s="1"/>
  <c r="F34" i="1"/>
  <c r="K34" i="1"/>
  <c r="D36" i="1"/>
  <c r="D35" i="1" s="1"/>
  <c r="E36" i="1"/>
  <c r="E35" i="1" s="1"/>
  <c r="G36" i="1"/>
  <c r="F36" i="1" s="1"/>
  <c r="K36" i="1" s="1"/>
  <c r="H36" i="1"/>
  <c r="H35" i="1" s="1"/>
  <c r="I36" i="1"/>
  <c r="I35" i="1" s="1"/>
  <c r="J36" i="1"/>
  <c r="J35" i="1" s="1"/>
  <c r="F37" i="1"/>
  <c r="K37" i="1" s="1"/>
  <c r="F38" i="1"/>
  <c r="K38" i="1"/>
  <c r="D40" i="1"/>
  <c r="D39" i="1" s="1"/>
  <c r="E40" i="1"/>
  <c r="E39" i="1" s="1"/>
  <c r="G40" i="1"/>
  <c r="F40" i="1" s="1"/>
  <c r="K40" i="1" s="1"/>
  <c r="H40" i="1"/>
  <c r="H39" i="1" s="1"/>
  <c r="I40" i="1"/>
  <c r="I39" i="1" s="1"/>
  <c r="J40" i="1"/>
  <c r="J39" i="1" s="1"/>
  <c r="F41" i="1"/>
  <c r="K41" i="1" s="1"/>
  <c r="D45" i="1"/>
  <c r="D44" i="1" s="1"/>
  <c r="D43" i="1" s="1"/>
  <c r="E45" i="1"/>
  <c r="E44" i="1" s="1"/>
  <c r="E43" i="1" s="1"/>
  <c r="F45" i="1"/>
  <c r="K45" i="1" s="1"/>
  <c r="G45" i="1"/>
  <c r="G44" i="1" s="1"/>
  <c r="H45" i="1"/>
  <c r="H44" i="1" s="1"/>
  <c r="H43" i="1" s="1"/>
  <c r="I45" i="1"/>
  <c r="I44" i="1" s="1"/>
  <c r="I43" i="1" s="1"/>
  <c r="J45" i="1"/>
  <c r="J44" i="1" s="1"/>
  <c r="J43" i="1" s="1"/>
  <c r="F46" i="1"/>
  <c r="K46" i="1"/>
  <c r="D49" i="1"/>
  <c r="D48" i="1" s="1"/>
  <c r="D47" i="1" s="1"/>
  <c r="E49" i="1"/>
  <c r="E48" i="1" s="1"/>
  <c r="E47" i="1" s="1"/>
  <c r="G49" i="1"/>
  <c r="F49" i="1" s="1"/>
  <c r="K49" i="1" s="1"/>
  <c r="H49" i="1"/>
  <c r="H48" i="1" s="1"/>
  <c r="H47" i="1" s="1"/>
  <c r="I49" i="1"/>
  <c r="I48" i="1" s="1"/>
  <c r="I47" i="1" s="1"/>
  <c r="J49" i="1"/>
  <c r="J48" i="1" s="1"/>
  <c r="J47" i="1" s="1"/>
  <c r="F50" i="1"/>
  <c r="K50" i="1" s="1"/>
  <c r="D51" i="1"/>
  <c r="E51" i="1"/>
  <c r="F51" i="1"/>
  <c r="K51" i="1" s="1"/>
  <c r="G51" i="1"/>
  <c r="H51" i="1"/>
  <c r="I51" i="1"/>
  <c r="J51" i="1"/>
  <c r="F52" i="1"/>
  <c r="K52" i="1"/>
  <c r="F53" i="1"/>
  <c r="K53" i="1" s="1"/>
  <c r="F54" i="1"/>
  <c r="K54" i="1"/>
  <c r="D57" i="1"/>
  <c r="D56" i="1" s="1"/>
  <c r="D55" i="1" s="1"/>
  <c r="E57" i="1"/>
  <c r="E56" i="1" s="1"/>
  <c r="E55" i="1" s="1"/>
  <c r="G57" i="1"/>
  <c r="F57" i="1" s="1"/>
  <c r="K57" i="1" s="1"/>
  <c r="H57" i="1"/>
  <c r="H56" i="1" s="1"/>
  <c r="H55" i="1" s="1"/>
  <c r="I57" i="1"/>
  <c r="I56" i="1" s="1"/>
  <c r="I55" i="1" s="1"/>
  <c r="J57" i="1"/>
  <c r="J56" i="1" s="1"/>
  <c r="J55" i="1" s="1"/>
  <c r="F58" i="1"/>
  <c r="K58" i="1" s="1"/>
  <c r="F59" i="1"/>
  <c r="K59" i="1"/>
  <c r="F60" i="1"/>
  <c r="K60" i="1" s="1"/>
  <c r="H11" i="3" l="1"/>
  <c r="J11" i="3"/>
  <c r="E11" i="3"/>
  <c r="I11" i="3"/>
  <c r="D11" i="3"/>
  <c r="G14" i="3"/>
  <c r="G18" i="3"/>
  <c r="K38" i="2"/>
  <c r="J29" i="2"/>
  <c r="G46" i="2"/>
  <c r="F46" i="2" s="1"/>
  <c r="K46" i="2" s="1"/>
  <c r="F47" i="2"/>
  <c r="K47" i="2" s="1"/>
  <c r="G42" i="2"/>
  <c r="F34" i="2"/>
  <c r="K34" i="2" s="1"/>
  <c r="D29" i="2"/>
  <c r="D13" i="2" s="1"/>
  <c r="D12" i="2" s="1"/>
  <c r="D11" i="2" s="1"/>
  <c r="G19" i="2"/>
  <c r="G14" i="2"/>
  <c r="J41" i="2"/>
  <c r="J13" i="2"/>
  <c r="J12" i="2" s="1"/>
  <c r="J11" i="2" s="1"/>
  <c r="E13" i="2"/>
  <c r="E12" i="2" s="1"/>
  <c r="E11" i="2" s="1"/>
  <c r="F55" i="2"/>
  <c r="K55" i="2" s="1"/>
  <c r="G54" i="2"/>
  <c r="I41" i="2"/>
  <c r="D41" i="2"/>
  <c r="G29" i="2"/>
  <c r="F29" i="2" s="1"/>
  <c r="K29" i="2" s="1"/>
  <c r="I13" i="2"/>
  <c r="H55" i="2"/>
  <c r="H54" i="2" s="1"/>
  <c r="H43" i="2"/>
  <c r="H42" i="2" s="1"/>
  <c r="H41" i="2" s="1"/>
  <c r="H29" i="2"/>
  <c r="H20" i="2"/>
  <c r="H19" i="2" s="1"/>
  <c r="H15" i="2"/>
  <c r="H14" i="2" s="1"/>
  <c r="H13" i="2" s="1"/>
  <c r="F44" i="1"/>
  <c r="K44" i="1" s="1"/>
  <c r="G43" i="1"/>
  <c r="J42" i="1"/>
  <c r="I42" i="1"/>
  <c r="E42" i="1"/>
  <c r="E30" i="1"/>
  <c r="E14" i="1" s="1"/>
  <c r="E13" i="1" s="1"/>
  <c r="J14" i="1"/>
  <c r="J13" i="1" s="1"/>
  <c r="H42" i="1"/>
  <c r="D42" i="1"/>
  <c r="H30" i="1"/>
  <c r="H14" i="1" s="1"/>
  <c r="H13" i="1" s="1"/>
  <c r="D30" i="1"/>
  <c r="F21" i="1"/>
  <c r="K21" i="1" s="1"/>
  <c r="G20" i="1"/>
  <c r="F20" i="1" s="1"/>
  <c r="K20" i="1" s="1"/>
  <c r="I14" i="1"/>
  <c r="I13" i="1" s="1"/>
  <c r="D14" i="1"/>
  <c r="G48" i="1"/>
  <c r="G16" i="1"/>
  <c r="G39" i="1"/>
  <c r="F39" i="1" s="1"/>
  <c r="K39" i="1" s="1"/>
  <c r="G56" i="1"/>
  <c r="G35" i="1"/>
  <c r="F35" i="1" s="1"/>
  <c r="K35" i="1" s="1"/>
  <c r="F14" i="3" l="1"/>
  <c r="K14" i="3" s="1"/>
  <c r="G13" i="3"/>
  <c r="F18" i="3"/>
  <c r="K18" i="3" s="1"/>
  <c r="G17" i="3"/>
  <c r="F17" i="3" s="1"/>
  <c r="K17" i="3" s="1"/>
  <c r="F14" i="2"/>
  <c r="K14" i="2" s="1"/>
  <c r="G13" i="2"/>
  <c r="H12" i="2"/>
  <c r="H11" i="2" s="1"/>
  <c r="F15" i="2"/>
  <c r="K15" i="2" s="1"/>
  <c r="F19" i="2"/>
  <c r="K19" i="2" s="1"/>
  <c r="F42" i="2"/>
  <c r="K42" i="2" s="1"/>
  <c r="G41" i="2"/>
  <c r="F41" i="2" s="1"/>
  <c r="K41" i="2" s="1"/>
  <c r="I12" i="2"/>
  <c r="I11" i="2" s="1"/>
  <c r="F54" i="2"/>
  <c r="K54" i="2" s="1"/>
  <c r="F20" i="2"/>
  <c r="K20" i="2" s="1"/>
  <c r="F43" i="2"/>
  <c r="K43" i="2" s="1"/>
  <c r="H11" i="1"/>
  <c r="H12" i="1"/>
  <c r="E11" i="1"/>
  <c r="E12" i="1"/>
  <c r="J11" i="1"/>
  <c r="J12" i="1"/>
  <c r="F48" i="1"/>
  <c r="K48" i="1" s="1"/>
  <c r="G47" i="1"/>
  <c r="F47" i="1" s="1"/>
  <c r="K47" i="1" s="1"/>
  <c r="G30" i="1"/>
  <c r="F30" i="1" s="1"/>
  <c r="K30" i="1" s="1"/>
  <c r="I11" i="1"/>
  <c r="I12" i="1"/>
  <c r="F16" i="1"/>
  <c r="K16" i="1" s="1"/>
  <c r="G15" i="1"/>
  <c r="F56" i="1"/>
  <c r="K56" i="1" s="1"/>
  <c r="G55" i="1"/>
  <c r="F55" i="1" s="1"/>
  <c r="K55" i="1" s="1"/>
  <c r="D13" i="1"/>
  <c r="F43" i="1"/>
  <c r="K43" i="1" s="1"/>
  <c r="F13" i="3" l="1"/>
  <c r="K13" i="3" s="1"/>
  <c r="G12" i="3"/>
  <c r="F13" i="2"/>
  <c r="K13" i="2" s="1"/>
  <c r="G12" i="2"/>
  <c r="F15" i="1"/>
  <c r="K15" i="1" s="1"/>
  <c r="G14" i="1"/>
  <c r="D11" i="1"/>
  <c r="D12" i="1"/>
  <c r="G42" i="1"/>
  <c r="F42" i="1" s="1"/>
  <c r="K42" i="1" s="1"/>
  <c r="F12" i="3" l="1"/>
  <c r="K12" i="3" s="1"/>
  <c r="G11" i="3"/>
  <c r="F11" i="3" s="1"/>
  <c r="K11" i="3" s="1"/>
  <c r="F12" i="2"/>
  <c r="K12" i="2" s="1"/>
  <c r="G11" i="2"/>
  <c r="F11" i="2" s="1"/>
  <c r="K11" i="2" s="1"/>
  <c r="F14" i="1"/>
  <c r="K14" i="1" s="1"/>
  <c r="G13" i="1"/>
  <c r="F13" i="1" l="1"/>
  <c r="K13" i="1" s="1"/>
  <c r="G11" i="1"/>
  <c r="F11" i="1" s="1"/>
  <c r="K11" i="1" s="1"/>
  <c r="G12" i="1"/>
  <c r="F12" i="1" s="1"/>
  <c r="K12" i="1" s="1"/>
</calcChain>
</file>

<file path=xl/sharedStrings.xml><?xml version="1.0" encoding="utf-8"?>
<sst xmlns="http://schemas.openxmlformats.org/spreadsheetml/2006/main" count="396" uniqueCount="206">
  <si>
    <t>CENTRALIZAT</t>
  </si>
  <si>
    <t xml:space="preserve"> Anexa 12</t>
  </si>
  <si>
    <t>Cont de executie - Venituri - Bugetul local</t>
  </si>
  <si>
    <t>Trimestrul: 1, Anul: 2020</t>
  </si>
  <si>
    <t>Denumirea indicatorilor</t>
  </si>
  <si>
    <t>A</t>
  </si>
  <si>
    <t>Cod indicator</t>
  </si>
  <si>
    <t>B</t>
  </si>
  <si>
    <t>Prevederi bugetare anuale aprobate la finele perioadei de raportare</t>
  </si>
  <si>
    <t>Prevederi bugetare trimestriale cumulate</t>
  </si>
  <si>
    <t>Drepturi constatate</t>
  </si>
  <si>
    <t>Total, din care:</t>
  </si>
  <si>
    <t>3=4+5</t>
  </si>
  <si>
    <t>din anii precedenţi</t>
  </si>
  <si>
    <t>din anul  curent</t>
  </si>
  <si>
    <t>Încasări realizate</t>
  </si>
  <si>
    <t>Stingeri pe alte căi decât încasări</t>
  </si>
  <si>
    <t>Drepturi constatate de încasat</t>
  </si>
  <si>
    <t>8=3-6-7</t>
  </si>
  <si>
    <t>1</t>
  </si>
  <si>
    <t>TOTAL VENITURI  (cod 00.02+00.15+00.16+00.17+45.02)</t>
  </si>
  <si>
    <t>00.01</t>
  </si>
  <si>
    <t>2</t>
  </si>
  <si>
    <t>VENITURI PROPRII   (cod 00.02-11.02-37.02+00.15+40.02)</t>
  </si>
  <si>
    <t>49.90</t>
  </si>
  <si>
    <t>3</t>
  </si>
  <si>
    <t>I.  VENITURI CURENTE (cod 00.03+00.12)</t>
  </si>
  <si>
    <t>00.02</t>
  </si>
  <si>
    <t>4</t>
  </si>
  <si>
    <t>A. VENITURI FISCALE (cod 00.04+00.09+00.10+00.11)</t>
  </si>
  <si>
    <t>00.03</t>
  </si>
  <si>
    <t>5</t>
  </si>
  <si>
    <t>A1.  IMPOZIT  PE VENIT, PROFIT SI CASTIGURI DIN CAPITAL (cod 00.05+00.06+00.07)</t>
  </si>
  <si>
    <t>00.04</t>
  </si>
  <si>
    <t>9</t>
  </si>
  <si>
    <t>A1.2.  IMPOZIT PE VENIT, PROFIT,  SI CASTIGURI DIN CAPITAL DE LA PERSOANE FIZICE (cod 03.02+04.02)</t>
  </si>
  <si>
    <t>00.06</t>
  </si>
  <si>
    <t>13</t>
  </si>
  <si>
    <t>Cote si sume defalcate din impozitul pe venit (cod 04.02.01+04.02.04)</t>
  </si>
  <si>
    <t>04.02</t>
  </si>
  <si>
    <t>14</t>
  </si>
  <si>
    <t>Cote defalcate din impozitul pe venit</t>
  </si>
  <si>
    <t>04.02.01</t>
  </si>
  <si>
    <t>15</t>
  </si>
  <si>
    <t>Sume alocate din cotele defalcate din impozitul pe venit pentru echilibrarea bugetelor locale</t>
  </si>
  <si>
    <t>04.02.04</t>
  </si>
  <si>
    <t>20</t>
  </si>
  <si>
    <t>A3.  IMPOZITE SI TAXE PE PROPRIETATE (cod 07.02)</t>
  </si>
  <si>
    <t>00.09</t>
  </si>
  <si>
    <t>21</t>
  </si>
  <si>
    <t>Impozite si  taxe pe proprietate (cod 07.02.01+07.02.02+07.02.03+07.02.50)</t>
  </si>
  <si>
    <t>07.02</t>
  </si>
  <si>
    <t>22</t>
  </si>
  <si>
    <t>Impozit si taxa pe cladiri  (cod 07.02.01.01+07.02.01.02)</t>
  </si>
  <si>
    <t>07.02.01</t>
  </si>
  <si>
    <t>23</t>
  </si>
  <si>
    <t>Impozit si taxa pe cladiri de la persoane fizice *)</t>
  </si>
  <si>
    <t>07.02.01.01</t>
  </si>
  <si>
    <t>24</t>
  </si>
  <si>
    <t>Impozit si taxa pe cladiri de la persoane juridice</t>
  </si>
  <si>
    <t>07.02.01.02</t>
  </si>
  <si>
    <t>25</t>
  </si>
  <si>
    <t>Impozit si taxa pe teren (cod 07.02.02.01+07.02.02.02+07.02.02.03)</t>
  </si>
  <si>
    <t>07.02.02</t>
  </si>
  <si>
    <t>26</t>
  </si>
  <si>
    <t>Impozitul si taxa pe teren de la persoane fizice *)</t>
  </si>
  <si>
    <t>07.02.02.01</t>
  </si>
  <si>
    <t>27</t>
  </si>
  <si>
    <t>Impozitul si taxa pe teren de la persoane juridice *)</t>
  </si>
  <si>
    <t>07.02.02.02</t>
  </si>
  <si>
    <t>28</t>
  </si>
  <si>
    <t xml:space="preserve">Impozitul pe terenul din extravilan   *) </t>
  </si>
  <si>
    <t>07.02.02.03</t>
  </si>
  <si>
    <t>29</t>
  </si>
  <si>
    <t xml:space="preserve">Taxe judiciare de timbru si alte taxe de timbru </t>
  </si>
  <si>
    <t>07.02.03</t>
  </si>
  <si>
    <t>31</t>
  </si>
  <si>
    <t>A4.  IMPOZITE SI TAXE PE BUNURI SI SERVICII   (cod 11.02+12.02+15.02+16.02)</t>
  </si>
  <si>
    <t>00.10</t>
  </si>
  <si>
    <t>32</t>
  </si>
  <si>
    <t>Sume defalcate din TVA (cod 11.02.01+11.02.02+11.02.05+11.02.06)</t>
  </si>
  <si>
    <t>11.02</t>
  </si>
  <si>
    <t>34</t>
  </si>
  <si>
    <t>Sume defalcate din taxa pe valoarea adaugata pentru finantarea cheltuielilor descentralizate la nivelul comunelor, oraselor, municipiilor, sectoarelor si Municipiului Bucuresti</t>
  </si>
  <si>
    <t>11.02.02</t>
  </si>
  <si>
    <t>36</t>
  </si>
  <si>
    <t xml:space="preserve">Sume defalcate din taxa pe valoarea adaugata pentru drumuri </t>
  </si>
  <si>
    <t>11.02.05</t>
  </si>
  <si>
    <t>37</t>
  </si>
  <si>
    <t>Sume defalcate din taxa pe valoarea adaugata pentru echilibrarea bugetelor locale</t>
  </si>
  <si>
    <t>11.02.06</t>
  </si>
  <si>
    <t>45</t>
  </si>
  <si>
    <t>Taxe pe utilizarea bunurilor, autorizarea utilizarii bunurilor sau pe desfasurarea de activitati (cod 16.02.02+16.02.03+16.02.50)</t>
  </si>
  <si>
    <t>16.02</t>
  </si>
  <si>
    <t>46</t>
  </si>
  <si>
    <t>Impozit pe mijloacele de transport  (cod 16.02.02.01+16.02.02.02)</t>
  </si>
  <si>
    <t>16.02.02</t>
  </si>
  <si>
    <t>47</t>
  </si>
  <si>
    <t>Taxa asupra mijloacelor de transport detinute de persoane fizice *)</t>
  </si>
  <si>
    <t>16.02.02.01</t>
  </si>
  <si>
    <t>48</t>
  </si>
  <si>
    <t>Taxa asupra mijloacelor de transport detinute de persoane juridice *)</t>
  </si>
  <si>
    <t>16.02.02.02</t>
  </si>
  <si>
    <t>51</t>
  </si>
  <si>
    <t>A6.  ALTE IMPOZITE SI  TAXE  FISCALE (cod 18.02)</t>
  </si>
  <si>
    <t>00.11</t>
  </si>
  <si>
    <t>52</t>
  </si>
  <si>
    <t>Alte impozite si taxe fiscale (cod 18.02.50)</t>
  </si>
  <si>
    <t>18.02</t>
  </si>
  <si>
    <t>53</t>
  </si>
  <si>
    <t>Alte impozite si taxe</t>
  </si>
  <si>
    <t>18.02.50</t>
  </si>
  <si>
    <t>54</t>
  </si>
  <si>
    <t>C.   VENITURI NEFISCALE (cod 00.13+00.14)</t>
  </si>
  <si>
    <t>00.12</t>
  </si>
  <si>
    <t>55</t>
  </si>
  <si>
    <t>C1.  VENITURI DIN PROPRIETATE  (cod 30.02+31.02)</t>
  </si>
  <si>
    <t>00.13</t>
  </si>
  <si>
    <t>56</t>
  </si>
  <si>
    <t>Venituri din proprietate (cod 30.02.01+30.02.05+30.02.08+30.02.50)</t>
  </si>
  <si>
    <t>30.02</t>
  </si>
  <si>
    <t>59</t>
  </si>
  <si>
    <t>Venituri din concesiuni si inchirieri</t>
  </si>
  <si>
    <t>30.02.05</t>
  </si>
  <si>
    <t>60</t>
  </si>
  <si>
    <t>Alte venituri din concesiuni si inchirieri de catre institutiile publice</t>
  </si>
  <si>
    <t>30.02.05.30</t>
  </si>
  <si>
    <t>67</t>
  </si>
  <si>
    <t>C2.  VANZARI DE BUNURI SI SERVICII (cod 33.02+34.02+35.02+36.02+37.02)</t>
  </si>
  <si>
    <t>00.14</t>
  </si>
  <si>
    <t>81</t>
  </si>
  <si>
    <t>Amenzi, penalitati si confiscari (cod 35.02.01 la 35.02.03+35.02.50)</t>
  </si>
  <si>
    <t>35.02</t>
  </si>
  <si>
    <t>82</t>
  </si>
  <si>
    <t>Venituri din amenzi si alte sanctiuni aplicate potrivit dispozitiilor legale</t>
  </si>
  <si>
    <t>35.02.01</t>
  </si>
  <si>
    <t>83</t>
  </si>
  <si>
    <t>Venituri din amenzi şi alte sancţiuni aplicate de către alte instituţii de specialitate</t>
  </si>
  <si>
    <t>35.02.01.02</t>
  </si>
  <si>
    <t>88</t>
  </si>
  <si>
    <t>Diverse venituri (cod 36.02.01+36.02.05+36.02.06+36.02.07+36.02.11+36.02.50)</t>
  </si>
  <si>
    <t>36.02</t>
  </si>
  <si>
    <t>102</t>
  </si>
  <si>
    <t>Alte venituri</t>
  </si>
  <si>
    <t>36.02.50</t>
  </si>
  <si>
    <t>105</t>
  </si>
  <si>
    <t>Vărsăminte din secţiunea de funcţionare pentru finanţarea secţiunii de dezvoltare a bugetului local (cu semnul minus)</t>
  </si>
  <si>
    <t>37.02.03</t>
  </si>
  <si>
    <t>106</t>
  </si>
  <si>
    <t>Vărsăminte din secţiunea de funcţionare</t>
  </si>
  <si>
    <t>37.02.04</t>
  </si>
  <si>
    <t>132</t>
  </si>
  <si>
    <t>IV.  SUBVENTII (cod 00.18)</t>
  </si>
  <si>
    <t>00.17</t>
  </si>
  <si>
    <t>133</t>
  </si>
  <si>
    <t>SUBVENTII DE LA ALTE NIVELE ALE ADMINISTRATIEI PUBLICE (cod 42.02+43.02)</t>
  </si>
  <si>
    <t>00.18</t>
  </si>
  <si>
    <t>134</t>
  </si>
  <si>
    <t xml:space="preserve">Subvenţii de la bugetul de stat (cod 42.02.01+42.02.05+ 42.02.10+42.02.12 la 42.02.21+42.02.28+ 42.02.29+42.02.32 la 42.02.36+42.02.40 la 42.02.42+ 42.02.44 la 42.02.46+42.02.51+42.02.52+ 42.02.54+42.02.55+ 42.02.62+42.02.63+42.02.64+42.02.65+42.02.66+42.02.67+42.02.69+42.02.73+42.02.79+42.02.80+42.02.81) </t>
  </si>
  <si>
    <t>42.02</t>
  </si>
  <si>
    <t>150</t>
  </si>
  <si>
    <t>Subventii pentru finantarea cheltuielilor de capital pentru unitatile de invatamant preuniversitar</t>
  </si>
  <si>
    <t>42.02.14</t>
  </si>
  <si>
    <t>168</t>
  </si>
  <si>
    <t>Subventii pentru acordarea ajutorului pentru incalzirea locuintei cu lemne, carbuni, combustibili petrolieri</t>
  </si>
  <si>
    <t>42.02.34</t>
  </si>
  <si>
    <t>192</t>
  </si>
  <si>
    <t>Finantarea programelor nationale de dezvoltare locala</t>
  </si>
  <si>
    <t>42.02.65</t>
  </si>
  <si>
    <t>ORDONATOR DE CREDITE,</t>
  </si>
  <si>
    <t>BUJOR MONA</t>
  </si>
  <si>
    <t>.</t>
  </si>
  <si>
    <t>CONTABIL,</t>
  </si>
  <si>
    <t>Cont de executie - Venituri - Bugetul local - sectiunea functionare</t>
  </si>
  <si>
    <t>VENITURILE SECŢIUNII DE FUNCŢIONARE - TOTAL</t>
  </si>
  <si>
    <t>8</t>
  </si>
  <si>
    <t>12</t>
  </si>
  <si>
    <t>19</t>
  </si>
  <si>
    <t>30</t>
  </si>
  <si>
    <t>33</t>
  </si>
  <si>
    <t>35</t>
  </si>
  <si>
    <t>43</t>
  </si>
  <si>
    <t>44</t>
  </si>
  <si>
    <t>49</t>
  </si>
  <si>
    <t>50</t>
  </si>
  <si>
    <t>57</t>
  </si>
  <si>
    <t>58</t>
  </si>
  <si>
    <t>65</t>
  </si>
  <si>
    <t>79</t>
  </si>
  <si>
    <t>80</t>
  </si>
  <si>
    <t>86</t>
  </si>
  <si>
    <t>95</t>
  </si>
  <si>
    <t>96</t>
  </si>
  <si>
    <t>Transferuri voluntare,  altele decat subventiile (cod 37.02.01+37.02.50)</t>
  </si>
  <si>
    <t>37.02</t>
  </si>
  <si>
    <t>98</t>
  </si>
  <si>
    <t>111</t>
  </si>
  <si>
    <t>112</t>
  </si>
  <si>
    <t>113</t>
  </si>
  <si>
    <t>118</t>
  </si>
  <si>
    <t>Cont de executie - Venituri - Bugetul local - sectiunea dezvoltare</t>
  </si>
  <si>
    <t>VENITURILE SECŢIUNII DE DEZVOLTARE - TOTAL</t>
  </si>
  <si>
    <t>7</t>
  </si>
  <si>
    <t>16</t>
  </si>
  <si>
    <t>17</t>
  </si>
  <si>
    <t>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</si>
</sst>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4" xfId="0" applyFont="1" applyBorder="1" applyAlignment="1">
      <alignment horizontal="center" vertical="center" wrapText="1" shrinkToFit="1"/>
    </xf>
    <xf numFmtId="0" fontId="4" fillId="0" borderId="5" xfId="0" applyFont="1" applyBorder="1" applyAlignment="1">
      <alignment horizontal="center" vertical="center" wrapText="1" shrinkToFit="1"/>
    </xf>
    <xf numFmtId="0" fontId="4" fillId="0" borderId="6" xfId="0" applyFont="1" applyBorder="1" applyAlignment="1">
      <alignment horizontal="center" vertical="center" wrapText="1" shrinkToFit="1"/>
    </xf>
    <xf numFmtId="0" fontId="4" fillId="0" borderId="7" xfId="0" applyFont="1" applyBorder="1" applyAlignment="1">
      <alignment horizontal="center" vertical="center" wrapText="1" shrinkToFit="1"/>
    </xf>
    <xf numFmtId="0" fontId="4" fillId="0" borderId="8" xfId="0" applyFont="1" applyBorder="1" applyAlignment="1">
      <alignment horizontal="center" vertical="center" wrapText="1" shrinkToFit="1"/>
    </xf>
    <xf numFmtId="0" fontId="4" fillId="0" borderId="9" xfId="0" applyFont="1" applyBorder="1" applyAlignment="1">
      <alignment horizontal="center" vertical="center" wrapText="1" shrinkToFit="1"/>
    </xf>
    <xf numFmtId="0" fontId="4" fillId="0" borderId="10" xfId="0" applyFont="1" applyBorder="1" applyAlignment="1">
      <alignment horizontal="center" vertical="center" wrapText="1" shrinkToFit="1"/>
    </xf>
    <xf numFmtId="0" fontId="4" fillId="0" borderId="11" xfId="0" applyFont="1" applyBorder="1" applyAlignment="1">
      <alignment horizontal="center" vertical="center" wrapText="1" shrinkToFit="1"/>
    </xf>
    <xf numFmtId="0" fontId="4" fillId="0" borderId="12" xfId="0" applyFont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13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14" xfId="0" applyNumberFormat="1" applyFont="1" applyBorder="1" applyAlignment="1">
      <alignment wrapText="1" shrinkToFit="1"/>
    </xf>
    <xf numFmtId="4" fontId="3" fillId="0" borderId="14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3"/>
  <sheetViews>
    <sheetView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.75" thickBot="1" x14ac:dyDescent="0.3"/>
    <row r="6" spans="1:11" s="7" customFormat="1" ht="15.75" thickBot="1" x14ac:dyDescent="0.3">
      <c r="A6" s="5" t="s">
        <v>4</v>
      </c>
      <c r="B6" s="6"/>
      <c r="C6" s="14" t="s">
        <v>6</v>
      </c>
      <c r="D6" s="14" t="s">
        <v>8</v>
      </c>
      <c r="E6" s="14" t="s">
        <v>9</v>
      </c>
      <c r="F6" s="12" t="s">
        <v>10</v>
      </c>
      <c r="G6" s="18"/>
      <c r="H6" s="13"/>
      <c r="I6" s="14" t="s">
        <v>15</v>
      </c>
      <c r="J6" s="14" t="s">
        <v>16</v>
      </c>
      <c r="K6" s="14" t="s">
        <v>17</v>
      </c>
    </row>
    <row r="7" spans="1:11" s="7" customFormat="1" x14ac:dyDescent="0.25">
      <c r="A7" s="8"/>
      <c r="B7" s="9"/>
      <c r="C7" s="15"/>
      <c r="D7" s="15"/>
      <c r="E7" s="15"/>
      <c r="F7" s="14" t="s">
        <v>11</v>
      </c>
      <c r="G7" s="14" t="s">
        <v>13</v>
      </c>
      <c r="H7" s="14" t="s">
        <v>14</v>
      </c>
      <c r="I7" s="15"/>
      <c r="J7" s="15"/>
      <c r="K7" s="15"/>
    </row>
    <row r="8" spans="1:11" s="7" customFormat="1" x14ac:dyDescent="0.25">
      <c r="A8" s="8"/>
      <c r="B8" s="9"/>
      <c r="C8" s="15"/>
      <c r="D8" s="15"/>
      <c r="E8" s="15"/>
      <c r="F8" s="15"/>
      <c r="G8" s="15"/>
      <c r="H8" s="15"/>
      <c r="I8" s="15"/>
      <c r="J8" s="15"/>
      <c r="K8" s="15"/>
    </row>
    <row r="9" spans="1:11" s="7" customFormat="1" ht="15.75" thickBot="1" x14ac:dyDescent="0.3">
      <c r="A9" s="10"/>
      <c r="B9" s="11"/>
      <c r="C9" s="16"/>
      <c r="D9" s="16"/>
      <c r="E9" s="16"/>
      <c r="F9" s="16"/>
      <c r="G9" s="16"/>
      <c r="H9" s="16"/>
      <c r="I9" s="16"/>
      <c r="J9" s="16"/>
      <c r="K9" s="16"/>
    </row>
    <row r="10" spans="1:11" s="7" customFormat="1" ht="15.75" thickBot="1" x14ac:dyDescent="0.3">
      <c r="A10" s="12" t="s">
        <v>5</v>
      </c>
      <c r="B10" s="13"/>
      <c r="C10" s="17" t="s">
        <v>7</v>
      </c>
      <c r="D10" s="17">
        <v>1</v>
      </c>
      <c r="E10" s="17">
        <v>2</v>
      </c>
      <c r="F10" s="17" t="s">
        <v>12</v>
      </c>
      <c r="G10" s="17">
        <v>4</v>
      </c>
      <c r="H10" s="17">
        <v>5</v>
      </c>
      <c r="I10" s="17">
        <v>6</v>
      </c>
      <c r="J10" s="17">
        <v>7</v>
      </c>
      <c r="K10" s="17" t="s">
        <v>18</v>
      </c>
    </row>
    <row r="11" spans="1:11" s="7" customFormat="1" ht="22.5" x14ac:dyDescent="0.25">
      <c r="A11" s="21" t="s">
        <v>19</v>
      </c>
      <c r="B11" s="21" t="s">
        <v>20</v>
      </c>
      <c r="C11" s="21" t="s">
        <v>21</v>
      </c>
      <c r="D11" s="22">
        <f>D13+D55</f>
        <v>4294196</v>
      </c>
      <c r="E11" s="22">
        <f>E13+E55</f>
        <v>1449696</v>
      </c>
      <c r="F11" s="22">
        <f>G11+H11</f>
        <v>2665777</v>
      </c>
      <c r="G11" s="22">
        <f>G13+G55</f>
        <v>1192769</v>
      </c>
      <c r="H11" s="22">
        <f>H13+H55</f>
        <v>1473008</v>
      </c>
      <c r="I11" s="22">
        <f>I13+I55</f>
        <v>1215327</v>
      </c>
      <c r="J11" s="22">
        <f>J13+J55</f>
        <v>0</v>
      </c>
      <c r="K11" s="22">
        <f>F11-I11-J11</f>
        <v>1450450</v>
      </c>
    </row>
    <row r="12" spans="1:11" s="7" customFormat="1" ht="22.5" x14ac:dyDescent="0.25">
      <c r="A12" s="21" t="s">
        <v>22</v>
      </c>
      <c r="B12" s="21" t="s">
        <v>23</v>
      </c>
      <c r="C12" s="21" t="s">
        <v>24</v>
      </c>
      <c r="D12" s="22">
        <f>D13-D31</f>
        <v>996000</v>
      </c>
      <c r="E12" s="22">
        <f>E13-E31</f>
        <v>447500</v>
      </c>
      <c r="F12" s="22">
        <f>G12+H12</f>
        <v>1775581</v>
      </c>
      <c r="G12" s="22">
        <f>G13-G31</f>
        <v>1192769</v>
      </c>
      <c r="H12" s="22">
        <f>H13-H31</f>
        <v>582812</v>
      </c>
      <c r="I12" s="22">
        <f>I13-I31</f>
        <v>325131</v>
      </c>
      <c r="J12" s="22">
        <f>J13-J31</f>
        <v>0</v>
      </c>
      <c r="K12" s="22">
        <f>F12-I12-J12</f>
        <v>1450450</v>
      </c>
    </row>
    <row r="13" spans="1:11" s="7" customFormat="1" x14ac:dyDescent="0.25">
      <c r="A13" s="21" t="s">
        <v>25</v>
      </c>
      <c r="B13" s="21" t="s">
        <v>26</v>
      </c>
      <c r="C13" s="21" t="s">
        <v>27</v>
      </c>
      <c r="D13" s="22">
        <f>D14+D42</f>
        <v>4163000</v>
      </c>
      <c r="E13" s="22">
        <f>E14+E42</f>
        <v>1318500</v>
      </c>
      <c r="F13" s="22">
        <f>G13+H13</f>
        <v>2646581</v>
      </c>
      <c r="G13" s="22">
        <f>G14+G42</f>
        <v>1192769</v>
      </c>
      <c r="H13" s="22">
        <f>H14+H42</f>
        <v>1453812</v>
      </c>
      <c r="I13" s="22">
        <f>I14+I42</f>
        <v>1196131</v>
      </c>
      <c r="J13" s="22">
        <f>J14+J42</f>
        <v>0</v>
      </c>
      <c r="K13" s="22">
        <f>F13-I13-J13</f>
        <v>1450450</v>
      </c>
    </row>
    <row r="14" spans="1:11" s="7" customFormat="1" ht="22.5" x14ac:dyDescent="0.25">
      <c r="A14" s="21" t="s">
        <v>28</v>
      </c>
      <c r="B14" s="21" t="s">
        <v>29</v>
      </c>
      <c r="C14" s="21" t="s">
        <v>30</v>
      </c>
      <c r="D14" s="22">
        <f>D15+D20+D30+D39</f>
        <v>4061000</v>
      </c>
      <c r="E14" s="22">
        <f>E15+E20+E30+E39</f>
        <v>1243000</v>
      </c>
      <c r="F14" s="22">
        <f>G14+H14</f>
        <v>2244609</v>
      </c>
      <c r="G14" s="22">
        <f>G15+G20+G30+G39</f>
        <v>834474</v>
      </c>
      <c r="H14" s="22">
        <f>H15+H20+H30+H39</f>
        <v>1410135</v>
      </c>
      <c r="I14" s="22">
        <f>I15+I20+I30+I39</f>
        <v>1168141</v>
      </c>
      <c r="J14" s="22">
        <f>J15+J20+J30+J39</f>
        <v>0</v>
      </c>
      <c r="K14" s="22">
        <f>F14-I14-J14</f>
        <v>1076468</v>
      </c>
    </row>
    <row r="15" spans="1:11" s="7" customFormat="1" ht="22.5" x14ac:dyDescent="0.25">
      <c r="A15" s="21" t="s">
        <v>31</v>
      </c>
      <c r="B15" s="21" t="s">
        <v>32</v>
      </c>
      <c r="C15" s="21" t="s">
        <v>33</v>
      </c>
      <c r="D15" s="22">
        <f>+D16</f>
        <v>521000</v>
      </c>
      <c r="E15" s="22">
        <f>+E16</f>
        <v>133000</v>
      </c>
      <c r="F15" s="22">
        <f>G15+H15</f>
        <v>126672</v>
      </c>
      <c r="G15" s="22">
        <f>+G16</f>
        <v>0</v>
      </c>
      <c r="H15" s="22">
        <f>+H16</f>
        <v>126672</v>
      </c>
      <c r="I15" s="22">
        <f>+I16</f>
        <v>126672</v>
      </c>
      <c r="J15" s="22">
        <f>+J16</f>
        <v>0</v>
      </c>
      <c r="K15" s="22">
        <f>F15-I15-J15</f>
        <v>0</v>
      </c>
    </row>
    <row r="16" spans="1:11" s="7" customFormat="1" ht="33" x14ac:dyDescent="0.25">
      <c r="A16" s="21" t="s">
        <v>34</v>
      </c>
      <c r="B16" s="21" t="s">
        <v>35</v>
      </c>
      <c r="C16" s="21" t="s">
        <v>36</v>
      </c>
      <c r="D16" s="22">
        <f>+D17</f>
        <v>521000</v>
      </c>
      <c r="E16" s="22">
        <f>+E17</f>
        <v>133000</v>
      </c>
      <c r="F16" s="22">
        <f>G16+H16</f>
        <v>126672</v>
      </c>
      <c r="G16" s="22">
        <f>+G17</f>
        <v>0</v>
      </c>
      <c r="H16" s="22">
        <f>+H17</f>
        <v>126672</v>
      </c>
      <c r="I16" s="22">
        <f>+I17</f>
        <v>126672</v>
      </c>
      <c r="J16" s="22">
        <f>+J17</f>
        <v>0</v>
      </c>
      <c r="K16" s="22">
        <f>F16-I16-J16</f>
        <v>0</v>
      </c>
    </row>
    <row r="17" spans="1:11" s="7" customFormat="1" ht="22.5" x14ac:dyDescent="0.25">
      <c r="A17" s="21" t="s">
        <v>37</v>
      </c>
      <c r="B17" s="21" t="s">
        <v>38</v>
      </c>
      <c r="C17" s="21" t="s">
        <v>39</v>
      </c>
      <c r="D17" s="22">
        <f>D18+D19</f>
        <v>521000</v>
      </c>
      <c r="E17" s="22">
        <f>E18+E19</f>
        <v>133000</v>
      </c>
      <c r="F17" s="22">
        <f>G17+H17</f>
        <v>126672</v>
      </c>
      <c r="G17" s="22">
        <f>G18+G19</f>
        <v>0</v>
      </c>
      <c r="H17" s="22">
        <f>H18+H19</f>
        <v>126672</v>
      </c>
      <c r="I17" s="22">
        <f>I18+I19</f>
        <v>126672</v>
      </c>
      <c r="J17" s="22">
        <f>J18+J19</f>
        <v>0</v>
      </c>
      <c r="K17" s="22">
        <f>F17-I17-J17</f>
        <v>0</v>
      </c>
    </row>
    <row r="18" spans="1:11" s="7" customFormat="1" x14ac:dyDescent="0.25">
      <c r="A18" s="21" t="s">
        <v>40</v>
      </c>
      <c r="B18" s="21" t="s">
        <v>41</v>
      </c>
      <c r="C18" s="21" t="s">
        <v>42</v>
      </c>
      <c r="D18" s="22">
        <v>255000</v>
      </c>
      <c r="E18" s="22">
        <v>65000</v>
      </c>
      <c r="F18" s="22">
        <f>G18+H18</f>
        <v>61641</v>
      </c>
      <c r="G18" s="22">
        <v>0</v>
      </c>
      <c r="H18" s="22">
        <v>61641</v>
      </c>
      <c r="I18" s="22">
        <v>61641</v>
      </c>
      <c r="J18" s="22">
        <v>0</v>
      </c>
      <c r="K18" s="22">
        <f>F18-I18-J18</f>
        <v>0</v>
      </c>
    </row>
    <row r="19" spans="1:11" s="7" customFormat="1" ht="22.5" x14ac:dyDescent="0.25">
      <c r="A19" s="21" t="s">
        <v>43</v>
      </c>
      <c r="B19" s="21" t="s">
        <v>44</v>
      </c>
      <c r="C19" s="21" t="s">
        <v>45</v>
      </c>
      <c r="D19" s="22">
        <v>266000</v>
      </c>
      <c r="E19" s="22">
        <v>68000</v>
      </c>
      <c r="F19" s="22">
        <f>G19+H19</f>
        <v>65031</v>
      </c>
      <c r="G19" s="22">
        <v>0</v>
      </c>
      <c r="H19" s="22">
        <v>65031</v>
      </c>
      <c r="I19" s="22">
        <v>65031</v>
      </c>
      <c r="J19" s="22">
        <v>0</v>
      </c>
      <c r="K19" s="22">
        <f>F19-I19-J19</f>
        <v>0</v>
      </c>
    </row>
    <row r="20" spans="1:11" s="7" customFormat="1" ht="22.5" x14ac:dyDescent="0.25">
      <c r="A20" s="21" t="s">
        <v>46</v>
      </c>
      <c r="B20" s="21" t="s">
        <v>47</v>
      </c>
      <c r="C20" s="21" t="s">
        <v>48</v>
      </c>
      <c r="D20" s="22">
        <f>D21</f>
        <v>298000</v>
      </c>
      <c r="E20" s="22">
        <f>E21</f>
        <v>194000</v>
      </c>
      <c r="F20" s="22">
        <f>G20+H20</f>
        <v>1084987</v>
      </c>
      <c r="G20" s="22">
        <f>G21</f>
        <v>761114</v>
      </c>
      <c r="H20" s="22">
        <f>H21</f>
        <v>323873</v>
      </c>
      <c r="I20" s="22">
        <f>I21</f>
        <v>148832</v>
      </c>
      <c r="J20" s="22">
        <f>J21</f>
        <v>0</v>
      </c>
      <c r="K20" s="22">
        <f>F20-I20-J20</f>
        <v>936155</v>
      </c>
    </row>
    <row r="21" spans="1:11" s="7" customFormat="1" ht="22.5" x14ac:dyDescent="0.25">
      <c r="A21" s="21" t="s">
        <v>49</v>
      </c>
      <c r="B21" s="21" t="s">
        <v>50</v>
      </c>
      <c r="C21" s="21" t="s">
        <v>51</v>
      </c>
      <c r="D21" s="22">
        <f>D22+D25+D29</f>
        <v>298000</v>
      </c>
      <c r="E21" s="22">
        <f>E22+E25+E29</f>
        <v>194000</v>
      </c>
      <c r="F21" s="22">
        <f>G21+H21</f>
        <v>1084987</v>
      </c>
      <c r="G21" s="22">
        <f>G22+G25+G29</f>
        <v>761114</v>
      </c>
      <c r="H21" s="22">
        <f>H22+H25+H29</f>
        <v>323873</v>
      </c>
      <c r="I21" s="22">
        <f>I22+I25+I29</f>
        <v>148832</v>
      </c>
      <c r="J21" s="22">
        <f>J22+J25+J29</f>
        <v>0</v>
      </c>
      <c r="K21" s="22">
        <f>F21-I21-J21</f>
        <v>936155</v>
      </c>
    </row>
    <row r="22" spans="1:11" s="7" customFormat="1" ht="22.5" x14ac:dyDescent="0.25">
      <c r="A22" s="21" t="s">
        <v>52</v>
      </c>
      <c r="B22" s="21" t="s">
        <v>53</v>
      </c>
      <c r="C22" s="21" t="s">
        <v>54</v>
      </c>
      <c r="D22" s="22">
        <f>D23+D24</f>
        <v>63500</v>
      </c>
      <c r="E22" s="22">
        <f>E23+E24</f>
        <v>42000</v>
      </c>
      <c r="F22" s="22">
        <f>G22+H22</f>
        <v>117081</v>
      </c>
      <c r="G22" s="22">
        <f>G23+G24</f>
        <v>57207</v>
      </c>
      <c r="H22" s="22">
        <f>H23+H24</f>
        <v>59874</v>
      </c>
      <c r="I22" s="22">
        <f>I23+I24</f>
        <v>27178</v>
      </c>
      <c r="J22" s="22">
        <f>J23+J24</f>
        <v>0</v>
      </c>
      <c r="K22" s="22">
        <f>F22-I22-J22</f>
        <v>89903</v>
      </c>
    </row>
    <row r="23" spans="1:11" s="7" customFormat="1" x14ac:dyDescent="0.25">
      <c r="A23" s="21" t="s">
        <v>55</v>
      </c>
      <c r="B23" s="21" t="s">
        <v>56</v>
      </c>
      <c r="C23" s="21" t="s">
        <v>57</v>
      </c>
      <c r="D23" s="22">
        <v>60000</v>
      </c>
      <c r="E23" s="22">
        <v>40000</v>
      </c>
      <c r="F23" s="22">
        <f>G23+H23</f>
        <v>115744</v>
      </c>
      <c r="G23" s="22">
        <v>56817</v>
      </c>
      <c r="H23" s="22">
        <v>58927</v>
      </c>
      <c r="I23" s="22">
        <v>26801</v>
      </c>
      <c r="J23" s="22">
        <v>0</v>
      </c>
      <c r="K23" s="22">
        <f>F23-I23-J23</f>
        <v>88943</v>
      </c>
    </row>
    <row r="24" spans="1:11" s="7" customFormat="1" x14ac:dyDescent="0.25">
      <c r="A24" s="21" t="s">
        <v>58</v>
      </c>
      <c r="B24" s="21" t="s">
        <v>59</v>
      </c>
      <c r="C24" s="21" t="s">
        <v>60</v>
      </c>
      <c r="D24" s="22">
        <v>3500</v>
      </c>
      <c r="E24" s="22">
        <v>2000</v>
      </c>
      <c r="F24" s="22">
        <f>G24+H24</f>
        <v>1337</v>
      </c>
      <c r="G24" s="22">
        <v>390</v>
      </c>
      <c r="H24" s="22">
        <v>947</v>
      </c>
      <c r="I24" s="22">
        <v>377</v>
      </c>
      <c r="J24" s="22">
        <v>0</v>
      </c>
      <c r="K24" s="22">
        <f>F24-I24-J24</f>
        <v>960</v>
      </c>
    </row>
    <row r="25" spans="1:11" s="7" customFormat="1" ht="22.5" x14ac:dyDescent="0.25">
      <c r="A25" s="21" t="s">
        <v>61</v>
      </c>
      <c r="B25" s="21" t="s">
        <v>62</v>
      </c>
      <c r="C25" s="21" t="s">
        <v>63</v>
      </c>
      <c r="D25" s="22">
        <f>D26+D27+D28</f>
        <v>234500</v>
      </c>
      <c r="E25" s="22">
        <f>E26+E27+E28</f>
        <v>152000</v>
      </c>
      <c r="F25" s="22">
        <f>G25+H25</f>
        <v>966256</v>
      </c>
      <c r="G25" s="22">
        <f>G26+G27+G28</f>
        <v>703907</v>
      </c>
      <c r="H25" s="22">
        <f>H26+H27+H28</f>
        <v>262349</v>
      </c>
      <c r="I25" s="22">
        <f>I26+I27+I28</f>
        <v>121434</v>
      </c>
      <c r="J25" s="22">
        <f>J26+J27+J28</f>
        <v>0</v>
      </c>
      <c r="K25" s="22">
        <f>F25-I25-J25</f>
        <v>844822</v>
      </c>
    </row>
    <row r="26" spans="1:11" s="7" customFormat="1" ht="22.5" x14ac:dyDescent="0.25">
      <c r="A26" s="21" t="s">
        <v>64</v>
      </c>
      <c r="B26" s="21" t="s">
        <v>65</v>
      </c>
      <c r="C26" s="21" t="s">
        <v>66</v>
      </c>
      <c r="D26" s="22">
        <v>71000</v>
      </c>
      <c r="E26" s="22">
        <v>50000</v>
      </c>
      <c r="F26" s="22">
        <f>G26+H26</f>
        <v>255200</v>
      </c>
      <c r="G26" s="22">
        <v>182605</v>
      </c>
      <c r="H26" s="22">
        <v>72595</v>
      </c>
      <c r="I26" s="22">
        <v>32788</v>
      </c>
      <c r="J26" s="22">
        <v>0</v>
      </c>
      <c r="K26" s="22">
        <f>F26-I26-J26</f>
        <v>222412</v>
      </c>
    </row>
    <row r="27" spans="1:11" s="7" customFormat="1" ht="22.5" x14ac:dyDescent="0.25">
      <c r="A27" s="21" t="s">
        <v>67</v>
      </c>
      <c r="B27" s="21" t="s">
        <v>68</v>
      </c>
      <c r="C27" s="21" t="s">
        <v>69</v>
      </c>
      <c r="D27" s="22">
        <v>3500</v>
      </c>
      <c r="E27" s="22">
        <v>2000</v>
      </c>
      <c r="F27" s="22">
        <f>G27+H27</f>
        <v>570</v>
      </c>
      <c r="G27" s="22">
        <v>33</v>
      </c>
      <c r="H27" s="22">
        <v>537</v>
      </c>
      <c r="I27" s="22">
        <v>508</v>
      </c>
      <c r="J27" s="22">
        <v>0</v>
      </c>
      <c r="K27" s="22">
        <f>F27-I27-J27</f>
        <v>62</v>
      </c>
    </row>
    <row r="28" spans="1:11" s="7" customFormat="1" x14ac:dyDescent="0.25">
      <c r="A28" s="21" t="s">
        <v>70</v>
      </c>
      <c r="B28" s="21" t="s">
        <v>71</v>
      </c>
      <c r="C28" s="21" t="s">
        <v>72</v>
      </c>
      <c r="D28" s="22">
        <v>160000</v>
      </c>
      <c r="E28" s="22">
        <v>100000</v>
      </c>
      <c r="F28" s="22">
        <f>G28+H28</f>
        <v>710486</v>
      </c>
      <c r="G28" s="22">
        <v>521269</v>
      </c>
      <c r="H28" s="22">
        <v>189217</v>
      </c>
      <c r="I28" s="22">
        <v>88138</v>
      </c>
      <c r="J28" s="22">
        <v>0</v>
      </c>
      <c r="K28" s="22">
        <f>F28-I28-J28</f>
        <v>622348</v>
      </c>
    </row>
    <row r="29" spans="1:11" s="7" customFormat="1" x14ac:dyDescent="0.25">
      <c r="A29" s="21" t="s">
        <v>73</v>
      </c>
      <c r="B29" s="21" t="s">
        <v>74</v>
      </c>
      <c r="C29" s="21" t="s">
        <v>75</v>
      </c>
      <c r="D29" s="22">
        <v>0</v>
      </c>
      <c r="E29" s="22">
        <v>0</v>
      </c>
      <c r="F29" s="22">
        <f>G29+H29</f>
        <v>1650</v>
      </c>
      <c r="G29" s="22">
        <v>0</v>
      </c>
      <c r="H29" s="22">
        <v>1650</v>
      </c>
      <c r="I29" s="22">
        <v>220</v>
      </c>
      <c r="J29" s="22">
        <v>0</v>
      </c>
      <c r="K29" s="22">
        <f>F29-I29-J29</f>
        <v>1430</v>
      </c>
    </row>
    <row r="30" spans="1:11" s="7" customFormat="1" ht="22.5" x14ac:dyDescent="0.25">
      <c r="A30" s="21" t="s">
        <v>76</v>
      </c>
      <c r="B30" s="21" t="s">
        <v>77</v>
      </c>
      <c r="C30" s="21" t="s">
        <v>78</v>
      </c>
      <c r="D30" s="22">
        <f>D31+D35</f>
        <v>3242000</v>
      </c>
      <c r="E30" s="22">
        <f>E31+E35</f>
        <v>916000</v>
      </c>
      <c r="F30" s="22">
        <f>G30+H30</f>
        <v>1029435</v>
      </c>
      <c r="G30" s="22">
        <f>G31+G35</f>
        <v>72744</v>
      </c>
      <c r="H30" s="22">
        <f>H31+H35</f>
        <v>956691</v>
      </c>
      <c r="I30" s="22">
        <f>I31+I35</f>
        <v>892637</v>
      </c>
      <c r="J30" s="22">
        <f>J31+J35</f>
        <v>0</v>
      </c>
      <c r="K30" s="22">
        <f>F30-I30-J30</f>
        <v>136798</v>
      </c>
    </row>
    <row r="31" spans="1:11" s="7" customFormat="1" ht="22.5" x14ac:dyDescent="0.25">
      <c r="A31" s="21" t="s">
        <v>79</v>
      </c>
      <c r="B31" s="21" t="s">
        <v>80</v>
      </c>
      <c r="C31" s="21" t="s">
        <v>81</v>
      </c>
      <c r="D31" s="22">
        <f>+D32+D33+D34</f>
        <v>3167000</v>
      </c>
      <c r="E31" s="22">
        <f>+E32+E33+E34</f>
        <v>871000</v>
      </c>
      <c r="F31" s="22">
        <f>G31+H31</f>
        <v>871000</v>
      </c>
      <c r="G31" s="22">
        <f>+G32+G33+G34</f>
        <v>0</v>
      </c>
      <c r="H31" s="22">
        <f>+H32+H33+H34</f>
        <v>871000</v>
      </c>
      <c r="I31" s="22">
        <f>+I32+I33+I34</f>
        <v>871000</v>
      </c>
      <c r="J31" s="22">
        <f>+J32+J33+J34</f>
        <v>0</v>
      </c>
      <c r="K31" s="22">
        <f>F31-I31-J31</f>
        <v>0</v>
      </c>
    </row>
    <row r="32" spans="1:11" s="7" customFormat="1" ht="43.5" x14ac:dyDescent="0.25">
      <c r="A32" s="21" t="s">
        <v>82</v>
      </c>
      <c r="B32" s="21" t="s">
        <v>83</v>
      </c>
      <c r="C32" s="21" t="s">
        <v>84</v>
      </c>
      <c r="D32" s="22">
        <v>1046000</v>
      </c>
      <c r="E32" s="22">
        <v>295000</v>
      </c>
      <c r="F32" s="22">
        <f>G32+H32</f>
        <v>295000</v>
      </c>
      <c r="G32" s="22">
        <v>0</v>
      </c>
      <c r="H32" s="22">
        <v>295000</v>
      </c>
      <c r="I32" s="22">
        <v>295000</v>
      </c>
      <c r="J32" s="22">
        <v>0</v>
      </c>
      <c r="K32" s="22">
        <f>F32-I32-J32</f>
        <v>0</v>
      </c>
    </row>
    <row r="33" spans="1:11" s="7" customFormat="1" ht="22.5" x14ac:dyDescent="0.25">
      <c r="A33" s="21" t="s">
        <v>85</v>
      </c>
      <c r="B33" s="21" t="s">
        <v>86</v>
      </c>
      <c r="C33" s="21" t="s">
        <v>87</v>
      </c>
      <c r="D33" s="22">
        <v>30000</v>
      </c>
      <c r="E33" s="22">
        <v>5000</v>
      </c>
      <c r="F33" s="22">
        <f>G33+H33</f>
        <v>5000</v>
      </c>
      <c r="G33" s="22">
        <v>0</v>
      </c>
      <c r="H33" s="22">
        <v>5000</v>
      </c>
      <c r="I33" s="22">
        <v>5000</v>
      </c>
      <c r="J33" s="22">
        <v>0</v>
      </c>
      <c r="K33" s="22">
        <f>F33-I33-J33</f>
        <v>0</v>
      </c>
    </row>
    <row r="34" spans="1:11" s="7" customFormat="1" ht="22.5" x14ac:dyDescent="0.25">
      <c r="A34" s="21" t="s">
        <v>88</v>
      </c>
      <c r="B34" s="21" t="s">
        <v>89</v>
      </c>
      <c r="C34" s="21" t="s">
        <v>90</v>
      </c>
      <c r="D34" s="22">
        <v>2091000</v>
      </c>
      <c r="E34" s="22">
        <v>571000</v>
      </c>
      <c r="F34" s="22">
        <f>G34+H34</f>
        <v>571000</v>
      </c>
      <c r="G34" s="22">
        <v>0</v>
      </c>
      <c r="H34" s="22">
        <v>571000</v>
      </c>
      <c r="I34" s="22">
        <v>571000</v>
      </c>
      <c r="J34" s="22">
        <v>0</v>
      </c>
      <c r="K34" s="22">
        <f>F34-I34-J34</f>
        <v>0</v>
      </c>
    </row>
    <row r="35" spans="1:11" s="7" customFormat="1" ht="33" x14ac:dyDescent="0.25">
      <c r="A35" s="21" t="s">
        <v>91</v>
      </c>
      <c r="B35" s="21" t="s">
        <v>92</v>
      </c>
      <c r="C35" s="21" t="s">
        <v>93</v>
      </c>
      <c r="D35" s="22">
        <f>D36</f>
        <v>75000</v>
      </c>
      <c r="E35" s="22">
        <f>E36</f>
        <v>45000</v>
      </c>
      <c r="F35" s="22">
        <f>G35+H35</f>
        <v>158435</v>
      </c>
      <c r="G35" s="22">
        <f>G36</f>
        <v>72744</v>
      </c>
      <c r="H35" s="22">
        <f>H36</f>
        <v>85691</v>
      </c>
      <c r="I35" s="22">
        <f>I36</f>
        <v>21637</v>
      </c>
      <c r="J35" s="22">
        <f>J36</f>
        <v>0</v>
      </c>
      <c r="K35" s="22">
        <f>F35-I35-J35</f>
        <v>136798</v>
      </c>
    </row>
    <row r="36" spans="1:11" s="7" customFormat="1" ht="22.5" x14ac:dyDescent="0.25">
      <c r="A36" s="21" t="s">
        <v>94</v>
      </c>
      <c r="B36" s="21" t="s">
        <v>95</v>
      </c>
      <c r="C36" s="21" t="s">
        <v>96</v>
      </c>
      <c r="D36" s="22">
        <f>D37+D38</f>
        <v>75000</v>
      </c>
      <c r="E36" s="22">
        <f>E37+E38</f>
        <v>45000</v>
      </c>
      <c r="F36" s="22">
        <f>G36+H36</f>
        <v>158435</v>
      </c>
      <c r="G36" s="22">
        <f>G37+G38</f>
        <v>72744</v>
      </c>
      <c r="H36" s="22">
        <f>H37+H38</f>
        <v>85691</v>
      </c>
      <c r="I36" s="22">
        <f>I37+I38</f>
        <v>21637</v>
      </c>
      <c r="J36" s="22">
        <f>J37+J38</f>
        <v>0</v>
      </c>
      <c r="K36" s="22">
        <f>F36-I36-J36</f>
        <v>136798</v>
      </c>
    </row>
    <row r="37" spans="1:11" s="7" customFormat="1" ht="22.5" x14ac:dyDescent="0.25">
      <c r="A37" s="21" t="s">
        <v>97</v>
      </c>
      <c r="B37" s="21" t="s">
        <v>98</v>
      </c>
      <c r="C37" s="21" t="s">
        <v>99</v>
      </c>
      <c r="D37" s="22">
        <v>65000</v>
      </c>
      <c r="E37" s="22">
        <v>40000</v>
      </c>
      <c r="F37" s="22">
        <f>G37+H37</f>
        <v>147128</v>
      </c>
      <c r="G37" s="22">
        <v>69119</v>
      </c>
      <c r="H37" s="22">
        <v>78009</v>
      </c>
      <c r="I37" s="22">
        <v>21110</v>
      </c>
      <c r="J37" s="22">
        <v>0</v>
      </c>
      <c r="K37" s="22">
        <f>F37-I37-J37</f>
        <v>126018</v>
      </c>
    </row>
    <row r="38" spans="1:11" s="7" customFormat="1" ht="22.5" x14ac:dyDescent="0.25">
      <c r="A38" s="21" t="s">
        <v>100</v>
      </c>
      <c r="B38" s="21" t="s">
        <v>101</v>
      </c>
      <c r="C38" s="21" t="s">
        <v>102</v>
      </c>
      <c r="D38" s="22">
        <v>10000</v>
      </c>
      <c r="E38" s="22">
        <v>5000</v>
      </c>
      <c r="F38" s="22">
        <f>G38+H38</f>
        <v>11307</v>
      </c>
      <c r="G38" s="22">
        <v>3625</v>
      </c>
      <c r="H38" s="22">
        <v>7682</v>
      </c>
      <c r="I38" s="22">
        <v>527</v>
      </c>
      <c r="J38" s="22">
        <v>0</v>
      </c>
      <c r="K38" s="22">
        <f>F38-I38-J38</f>
        <v>10780</v>
      </c>
    </row>
    <row r="39" spans="1:11" s="7" customFormat="1" ht="22.5" x14ac:dyDescent="0.25">
      <c r="A39" s="21" t="s">
        <v>103</v>
      </c>
      <c r="B39" s="21" t="s">
        <v>104</v>
      </c>
      <c r="C39" s="21" t="s">
        <v>105</v>
      </c>
      <c r="D39" s="22">
        <f>D40</f>
        <v>0</v>
      </c>
      <c r="E39" s="22">
        <f>E40</f>
        <v>0</v>
      </c>
      <c r="F39" s="22">
        <f>G39+H39</f>
        <v>3515</v>
      </c>
      <c r="G39" s="22">
        <f>G40</f>
        <v>616</v>
      </c>
      <c r="H39" s="22">
        <f>H40</f>
        <v>2899</v>
      </c>
      <c r="I39" s="22">
        <f>I40</f>
        <v>0</v>
      </c>
      <c r="J39" s="22">
        <f>J40</f>
        <v>0</v>
      </c>
      <c r="K39" s="22">
        <f>F39-I39-J39</f>
        <v>3515</v>
      </c>
    </row>
    <row r="40" spans="1:11" s="7" customFormat="1" x14ac:dyDescent="0.25">
      <c r="A40" s="21" t="s">
        <v>106</v>
      </c>
      <c r="B40" s="21" t="s">
        <v>107</v>
      </c>
      <c r="C40" s="21" t="s">
        <v>108</v>
      </c>
      <c r="D40" s="22">
        <f>D41</f>
        <v>0</v>
      </c>
      <c r="E40" s="22">
        <f>E41</f>
        <v>0</v>
      </c>
      <c r="F40" s="22">
        <f>G40+H40</f>
        <v>3515</v>
      </c>
      <c r="G40" s="22">
        <f>G41</f>
        <v>616</v>
      </c>
      <c r="H40" s="22">
        <f>H41</f>
        <v>2899</v>
      </c>
      <c r="I40" s="22">
        <f>I41</f>
        <v>0</v>
      </c>
      <c r="J40" s="22">
        <f>J41</f>
        <v>0</v>
      </c>
      <c r="K40" s="22">
        <f>F40-I40-J40</f>
        <v>3515</v>
      </c>
    </row>
    <row r="41" spans="1:11" s="7" customFormat="1" x14ac:dyDescent="0.25">
      <c r="A41" s="21" t="s">
        <v>109</v>
      </c>
      <c r="B41" s="21" t="s">
        <v>110</v>
      </c>
      <c r="C41" s="21" t="s">
        <v>111</v>
      </c>
      <c r="D41" s="22">
        <v>0</v>
      </c>
      <c r="E41" s="22">
        <v>0</v>
      </c>
      <c r="F41" s="22">
        <f>G41+H41</f>
        <v>3515</v>
      </c>
      <c r="G41" s="22">
        <v>616</v>
      </c>
      <c r="H41" s="22">
        <v>2899</v>
      </c>
      <c r="I41" s="22">
        <v>0</v>
      </c>
      <c r="J41" s="22">
        <v>0</v>
      </c>
      <c r="K41" s="22">
        <f>F41-I41-J41</f>
        <v>3515</v>
      </c>
    </row>
    <row r="42" spans="1:11" s="7" customFormat="1" x14ac:dyDescent="0.25">
      <c r="A42" s="21" t="s">
        <v>112</v>
      </c>
      <c r="B42" s="21" t="s">
        <v>113</v>
      </c>
      <c r="C42" s="21" t="s">
        <v>114</v>
      </c>
      <c r="D42" s="22">
        <f>D43+D47</f>
        <v>102000</v>
      </c>
      <c r="E42" s="22">
        <f>E43+E47</f>
        <v>75500</v>
      </c>
      <c r="F42" s="22">
        <f>G42+H42</f>
        <v>401972</v>
      </c>
      <c r="G42" s="22">
        <f>G43+G47</f>
        <v>358295</v>
      </c>
      <c r="H42" s="22">
        <f>H43+H47</f>
        <v>43677</v>
      </c>
      <c r="I42" s="22">
        <f>I43+I47</f>
        <v>27990</v>
      </c>
      <c r="J42" s="22">
        <f>J43+J47</f>
        <v>0</v>
      </c>
      <c r="K42" s="22">
        <f>F42-I42-J42</f>
        <v>373982</v>
      </c>
    </row>
    <row r="43" spans="1:11" s="7" customFormat="1" ht="22.5" x14ac:dyDescent="0.25">
      <c r="A43" s="21" t="s">
        <v>115</v>
      </c>
      <c r="B43" s="21" t="s">
        <v>116</v>
      </c>
      <c r="C43" s="21" t="s">
        <v>117</v>
      </c>
      <c r="D43" s="22">
        <f>D44</f>
        <v>5500</v>
      </c>
      <c r="E43" s="22">
        <f>E44</f>
        <v>4000</v>
      </c>
      <c r="F43" s="22">
        <f>G43+H43</f>
        <v>3326</v>
      </c>
      <c r="G43" s="22">
        <f>G44</f>
        <v>2170</v>
      </c>
      <c r="H43" s="22">
        <f>H44</f>
        <v>1156</v>
      </c>
      <c r="I43" s="22">
        <f>I44</f>
        <v>2520</v>
      </c>
      <c r="J43" s="22">
        <f>J44</f>
        <v>0</v>
      </c>
      <c r="K43" s="22">
        <f>F43-I43-J43</f>
        <v>806</v>
      </c>
    </row>
    <row r="44" spans="1:11" s="7" customFormat="1" ht="22.5" x14ac:dyDescent="0.25">
      <c r="A44" s="21" t="s">
        <v>118</v>
      </c>
      <c r="B44" s="21" t="s">
        <v>119</v>
      </c>
      <c r="C44" s="21" t="s">
        <v>120</v>
      </c>
      <c r="D44" s="22">
        <f>+D45</f>
        <v>5500</v>
      </c>
      <c r="E44" s="22">
        <f>+E45</f>
        <v>4000</v>
      </c>
      <c r="F44" s="22">
        <f>G44+H44</f>
        <v>3326</v>
      </c>
      <c r="G44" s="22">
        <f>+G45</f>
        <v>2170</v>
      </c>
      <c r="H44" s="22">
        <f>+H45</f>
        <v>1156</v>
      </c>
      <c r="I44" s="22">
        <f>+I45</f>
        <v>2520</v>
      </c>
      <c r="J44" s="22">
        <f>+J45</f>
        <v>0</v>
      </c>
      <c r="K44" s="22">
        <f>F44-I44-J44</f>
        <v>806</v>
      </c>
    </row>
    <row r="45" spans="1:11" s="7" customFormat="1" x14ac:dyDescent="0.25">
      <c r="A45" s="21" t="s">
        <v>121</v>
      </c>
      <c r="B45" s="21" t="s">
        <v>122</v>
      </c>
      <c r="C45" s="21" t="s">
        <v>123</v>
      </c>
      <c r="D45" s="22">
        <f>D46</f>
        <v>5500</v>
      </c>
      <c r="E45" s="22">
        <f>E46</f>
        <v>4000</v>
      </c>
      <c r="F45" s="22">
        <f>G45+H45</f>
        <v>3326</v>
      </c>
      <c r="G45" s="22">
        <f>G46</f>
        <v>2170</v>
      </c>
      <c r="H45" s="22">
        <f>H46</f>
        <v>1156</v>
      </c>
      <c r="I45" s="22">
        <f>I46</f>
        <v>2520</v>
      </c>
      <c r="J45" s="22">
        <f>J46</f>
        <v>0</v>
      </c>
      <c r="K45" s="22">
        <f>F45-I45-J45</f>
        <v>806</v>
      </c>
    </row>
    <row r="46" spans="1:11" s="7" customFormat="1" ht="22.5" x14ac:dyDescent="0.25">
      <c r="A46" s="21" t="s">
        <v>124</v>
      </c>
      <c r="B46" s="21" t="s">
        <v>125</v>
      </c>
      <c r="C46" s="21" t="s">
        <v>126</v>
      </c>
      <c r="D46" s="22">
        <v>5500</v>
      </c>
      <c r="E46" s="22">
        <v>4000</v>
      </c>
      <c r="F46" s="22">
        <f>G46+H46</f>
        <v>3326</v>
      </c>
      <c r="G46" s="22">
        <v>2170</v>
      </c>
      <c r="H46" s="22">
        <v>1156</v>
      </c>
      <c r="I46" s="22">
        <v>2520</v>
      </c>
      <c r="J46" s="22">
        <v>0</v>
      </c>
      <c r="K46" s="22">
        <f>F46-I46-J46</f>
        <v>806</v>
      </c>
    </row>
    <row r="47" spans="1:11" s="7" customFormat="1" ht="22.5" x14ac:dyDescent="0.25">
      <c r="A47" s="21" t="s">
        <v>127</v>
      </c>
      <c r="B47" s="21" t="s">
        <v>128</v>
      </c>
      <c r="C47" s="21" t="s">
        <v>129</v>
      </c>
      <c r="D47" s="22">
        <f>+D48+D51</f>
        <v>96500</v>
      </c>
      <c r="E47" s="22">
        <f>+E48+E51</f>
        <v>71500</v>
      </c>
      <c r="F47" s="22">
        <f>G47+H47</f>
        <v>398646</v>
      </c>
      <c r="G47" s="22">
        <f>+G48+G51</f>
        <v>356125</v>
      </c>
      <c r="H47" s="22">
        <f>+H48+H51</f>
        <v>42521</v>
      </c>
      <c r="I47" s="22">
        <f>+I48+I51</f>
        <v>25470</v>
      </c>
      <c r="J47" s="22">
        <f>+J48+J51</f>
        <v>0</v>
      </c>
      <c r="K47" s="22">
        <f>F47-I47-J47</f>
        <v>373176</v>
      </c>
    </row>
    <row r="48" spans="1:11" s="7" customFormat="1" ht="22.5" x14ac:dyDescent="0.25">
      <c r="A48" s="21" t="s">
        <v>130</v>
      </c>
      <c r="B48" s="21" t="s">
        <v>131</v>
      </c>
      <c r="C48" s="21" t="s">
        <v>132</v>
      </c>
      <c r="D48" s="22">
        <f>D49</f>
        <v>65000</v>
      </c>
      <c r="E48" s="22">
        <f>E49</f>
        <v>50000</v>
      </c>
      <c r="F48" s="22">
        <f>G48+H48</f>
        <v>349702</v>
      </c>
      <c r="G48" s="22">
        <f>G49</f>
        <v>330157</v>
      </c>
      <c r="H48" s="22">
        <f>H49</f>
        <v>19545</v>
      </c>
      <c r="I48" s="22">
        <f>I49</f>
        <v>11455</v>
      </c>
      <c r="J48" s="22">
        <f>J49</f>
        <v>0</v>
      </c>
      <c r="K48" s="22">
        <f>F48-I48-J48</f>
        <v>338247</v>
      </c>
    </row>
    <row r="49" spans="1:12" s="7" customFormat="1" ht="22.5" x14ac:dyDescent="0.25">
      <c r="A49" s="21" t="s">
        <v>133</v>
      </c>
      <c r="B49" s="21" t="s">
        <v>134</v>
      </c>
      <c r="C49" s="21" t="s">
        <v>135</v>
      </c>
      <c r="D49" s="22">
        <f>D50</f>
        <v>65000</v>
      </c>
      <c r="E49" s="22">
        <f>E50</f>
        <v>50000</v>
      </c>
      <c r="F49" s="22">
        <f>G49+H49</f>
        <v>349702</v>
      </c>
      <c r="G49" s="22">
        <f>G50</f>
        <v>330157</v>
      </c>
      <c r="H49" s="22">
        <f>H50</f>
        <v>19545</v>
      </c>
      <c r="I49" s="22">
        <f>I50</f>
        <v>11455</v>
      </c>
      <c r="J49" s="22">
        <f>J50</f>
        <v>0</v>
      </c>
      <c r="K49" s="22">
        <f>F49-I49-J49</f>
        <v>338247</v>
      </c>
    </row>
    <row r="50" spans="1:12" s="7" customFormat="1" ht="22.5" x14ac:dyDescent="0.25">
      <c r="A50" s="21" t="s">
        <v>136</v>
      </c>
      <c r="B50" s="21" t="s">
        <v>137</v>
      </c>
      <c r="C50" s="21" t="s">
        <v>138</v>
      </c>
      <c r="D50" s="22">
        <v>65000</v>
      </c>
      <c r="E50" s="22">
        <v>50000</v>
      </c>
      <c r="F50" s="22">
        <f>G50+H50</f>
        <v>349702</v>
      </c>
      <c r="G50" s="22">
        <v>330157</v>
      </c>
      <c r="H50" s="22">
        <v>19545</v>
      </c>
      <c r="I50" s="22">
        <v>11455</v>
      </c>
      <c r="J50" s="22">
        <v>0</v>
      </c>
      <c r="K50" s="22">
        <f>F50-I50-J50</f>
        <v>338247</v>
      </c>
    </row>
    <row r="51" spans="1:12" s="7" customFormat="1" ht="33" x14ac:dyDescent="0.25">
      <c r="A51" s="21" t="s">
        <v>139</v>
      </c>
      <c r="B51" s="21" t="s">
        <v>140</v>
      </c>
      <c r="C51" s="21" t="s">
        <v>141</v>
      </c>
      <c r="D51" s="22">
        <f>+D52</f>
        <v>31500</v>
      </c>
      <c r="E51" s="22">
        <f>+E52</f>
        <v>21500</v>
      </c>
      <c r="F51" s="22">
        <f>G51+H51</f>
        <v>48944</v>
      </c>
      <c r="G51" s="22">
        <f>+G52</f>
        <v>25968</v>
      </c>
      <c r="H51" s="22">
        <f>+H52</f>
        <v>22976</v>
      </c>
      <c r="I51" s="22">
        <f>+I52</f>
        <v>14015</v>
      </c>
      <c r="J51" s="22">
        <f>+J52</f>
        <v>0</v>
      </c>
      <c r="K51" s="22">
        <f>F51-I51-J51</f>
        <v>34929</v>
      </c>
    </row>
    <row r="52" spans="1:12" s="7" customFormat="1" x14ac:dyDescent="0.25">
      <c r="A52" s="21" t="s">
        <v>142</v>
      </c>
      <c r="B52" s="21" t="s">
        <v>143</v>
      </c>
      <c r="C52" s="21" t="s">
        <v>144</v>
      </c>
      <c r="D52" s="22">
        <v>31500</v>
      </c>
      <c r="E52" s="22">
        <v>21500</v>
      </c>
      <c r="F52" s="22">
        <f>G52+H52</f>
        <v>48944</v>
      </c>
      <c r="G52" s="22">
        <v>25968</v>
      </c>
      <c r="H52" s="22">
        <v>22976</v>
      </c>
      <c r="I52" s="22">
        <v>14015</v>
      </c>
      <c r="J52" s="22">
        <v>0</v>
      </c>
      <c r="K52" s="22">
        <f>F52-I52-J52</f>
        <v>34929</v>
      </c>
    </row>
    <row r="53" spans="1:12" s="7" customFormat="1" ht="33" x14ac:dyDescent="0.25">
      <c r="A53" s="21" t="s">
        <v>145</v>
      </c>
      <c r="B53" s="21" t="s">
        <v>146</v>
      </c>
      <c r="C53" s="21" t="s">
        <v>147</v>
      </c>
      <c r="D53" s="22">
        <v>-230000</v>
      </c>
      <c r="E53" s="22">
        <v>-30000</v>
      </c>
      <c r="F53" s="22">
        <f>G53+H53</f>
        <v>-30000</v>
      </c>
      <c r="G53" s="22">
        <v>0</v>
      </c>
      <c r="H53" s="22">
        <v>-30000</v>
      </c>
      <c r="I53" s="22">
        <v>-30000</v>
      </c>
      <c r="J53" s="22">
        <v>0</v>
      </c>
      <c r="K53" s="22">
        <f>F53-I53-J53</f>
        <v>0</v>
      </c>
    </row>
    <row r="54" spans="1:12" s="7" customFormat="1" x14ac:dyDescent="0.25">
      <c r="A54" s="21" t="s">
        <v>148</v>
      </c>
      <c r="B54" s="21" t="s">
        <v>149</v>
      </c>
      <c r="C54" s="21" t="s">
        <v>150</v>
      </c>
      <c r="D54" s="22">
        <v>230000</v>
      </c>
      <c r="E54" s="22">
        <v>30000</v>
      </c>
      <c r="F54" s="22">
        <f>G54+H54</f>
        <v>30000</v>
      </c>
      <c r="G54" s="22">
        <v>0</v>
      </c>
      <c r="H54" s="22">
        <v>30000</v>
      </c>
      <c r="I54" s="22">
        <v>30000</v>
      </c>
      <c r="J54" s="22">
        <v>0</v>
      </c>
      <c r="K54" s="22">
        <f>F54-I54-J54</f>
        <v>0</v>
      </c>
    </row>
    <row r="55" spans="1:12" s="7" customFormat="1" x14ac:dyDescent="0.25">
      <c r="A55" s="21" t="s">
        <v>151</v>
      </c>
      <c r="B55" s="21" t="s">
        <v>152</v>
      </c>
      <c r="C55" s="21" t="s">
        <v>153</v>
      </c>
      <c r="D55" s="22">
        <f>D56</f>
        <v>131196</v>
      </c>
      <c r="E55" s="22">
        <f>E56</f>
        <v>131196</v>
      </c>
      <c r="F55" s="22">
        <f>G55+H55</f>
        <v>19196</v>
      </c>
      <c r="G55" s="22">
        <f>G56</f>
        <v>0</v>
      </c>
      <c r="H55" s="22">
        <f>H56</f>
        <v>19196</v>
      </c>
      <c r="I55" s="22">
        <f>I56</f>
        <v>19196</v>
      </c>
      <c r="J55" s="22">
        <f>J56</f>
        <v>0</v>
      </c>
      <c r="K55" s="22">
        <f>F55-I55-J55</f>
        <v>0</v>
      </c>
    </row>
    <row r="56" spans="1:12" s="7" customFormat="1" ht="22.5" x14ac:dyDescent="0.25">
      <c r="A56" s="21" t="s">
        <v>154</v>
      </c>
      <c r="B56" s="21" t="s">
        <v>155</v>
      </c>
      <c r="C56" s="21" t="s">
        <v>156</v>
      </c>
      <c r="D56" s="22">
        <f>D57</f>
        <v>131196</v>
      </c>
      <c r="E56" s="22">
        <f>E57</f>
        <v>131196</v>
      </c>
      <c r="F56" s="22">
        <f>G56+H56</f>
        <v>19196</v>
      </c>
      <c r="G56" s="22">
        <f>G57</f>
        <v>0</v>
      </c>
      <c r="H56" s="22">
        <f>H57</f>
        <v>19196</v>
      </c>
      <c r="I56" s="22">
        <f>I57</f>
        <v>19196</v>
      </c>
      <c r="J56" s="22">
        <f>J57</f>
        <v>0</v>
      </c>
      <c r="K56" s="22">
        <f>F56-I56-J56</f>
        <v>0</v>
      </c>
    </row>
    <row r="57" spans="1:12" s="7" customFormat="1" ht="96" x14ac:dyDescent="0.25">
      <c r="A57" s="21" t="s">
        <v>157</v>
      </c>
      <c r="B57" s="21" t="s">
        <v>158</v>
      </c>
      <c r="C57" s="21" t="s">
        <v>159</v>
      </c>
      <c r="D57" s="22">
        <f>+D58+D59+D60</f>
        <v>131196</v>
      </c>
      <c r="E57" s="22">
        <f>+E58+E59+E60</f>
        <v>131196</v>
      </c>
      <c r="F57" s="22">
        <f>G57+H57</f>
        <v>19196</v>
      </c>
      <c r="G57" s="22">
        <f>+G58+G59+G60</f>
        <v>0</v>
      </c>
      <c r="H57" s="22">
        <f>+H58+H59+H60</f>
        <v>19196</v>
      </c>
      <c r="I57" s="22">
        <f>+I58+I59+I60</f>
        <v>19196</v>
      </c>
      <c r="J57" s="22">
        <f>+J58+J59+J60</f>
        <v>0</v>
      </c>
      <c r="K57" s="22">
        <f>F57-I57-J57</f>
        <v>0</v>
      </c>
    </row>
    <row r="58" spans="1:12" s="7" customFormat="1" ht="33" x14ac:dyDescent="0.25">
      <c r="A58" s="21" t="s">
        <v>160</v>
      </c>
      <c r="B58" s="21" t="s">
        <v>161</v>
      </c>
      <c r="C58" s="21" t="s">
        <v>162</v>
      </c>
      <c r="D58" s="22">
        <v>112000</v>
      </c>
      <c r="E58" s="22">
        <v>112000</v>
      </c>
      <c r="F58" s="22">
        <f>G58+H58</f>
        <v>0</v>
      </c>
      <c r="G58" s="22">
        <v>0</v>
      </c>
      <c r="H58" s="22">
        <v>0</v>
      </c>
      <c r="I58" s="22">
        <v>0</v>
      </c>
      <c r="J58" s="22">
        <v>0</v>
      </c>
      <c r="K58" s="22">
        <f>F58-I58-J58</f>
        <v>0</v>
      </c>
    </row>
    <row r="59" spans="1:12" s="7" customFormat="1" ht="33" x14ac:dyDescent="0.25">
      <c r="A59" s="21" t="s">
        <v>163</v>
      </c>
      <c r="B59" s="21" t="s">
        <v>164</v>
      </c>
      <c r="C59" s="21" t="s">
        <v>165</v>
      </c>
      <c r="D59" s="22">
        <v>156</v>
      </c>
      <c r="E59" s="22">
        <v>156</v>
      </c>
      <c r="F59" s="22">
        <f>G59+H59</f>
        <v>156</v>
      </c>
      <c r="G59" s="22">
        <v>0</v>
      </c>
      <c r="H59" s="22">
        <v>156</v>
      </c>
      <c r="I59" s="22">
        <v>156</v>
      </c>
      <c r="J59" s="22">
        <v>0</v>
      </c>
      <c r="K59" s="22">
        <f>F59-I59-J59</f>
        <v>0</v>
      </c>
    </row>
    <row r="60" spans="1:12" s="7" customFormat="1" ht="22.5" x14ac:dyDescent="0.25">
      <c r="A60" s="21" t="s">
        <v>166</v>
      </c>
      <c r="B60" s="21" t="s">
        <v>167</v>
      </c>
      <c r="C60" s="21" t="s">
        <v>168</v>
      </c>
      <c r="D60" s="22">
        <v>19040</v>
      </c>
      <c r="E60" s="22">
        <v>19040</v>
      </c>
      <c r="F60" s="22">
        <f>G60+H60</f>
        <v>19040</v>
      </c>
      <c r="G60" s="22">
        <v>0</v>
      </c>
      <c r="H60" s="22">
        <v>19040</v>
      </c>
      <c r="I60" s="22">
        <v>19040</v>
      </c>
      <c r="J60" s="22">
        <v>0</v>
      </c>
      <c r="K60" s="22">
        <f>F60-I60-J60</f>
        <v>0</v>
      </c>
    </row>
    <row r="61" spans="1:12" s="7" customFormat="1" x14ac:dyDescent="0.25">
      <c r="A61" s="19"/>
      <c r="B61" s="19"/>
      <c r="C61" s="19"/>
      <c r="D61" s="20"/>
      <c r="E61" s="20"/>
      <c r="F61" s="20"/>
      <c r="G61" s="20"/>
      <c r="H61" s="20"/>
      <c r="I61" s="20"/>
      <c r="J61" s="20"/>
      <c r="K61" s="20"/>
    </row>
    <row r="62" spans="1:12" x14ac:dyDescent="0.25">
      <c r="A62" s="24" t="s">
        <v>169</v>
      </c>
      <c r="B62" s="24"/>
      <c r="C62" s="24"/>
      <c r="D62" s="24"/>
      <c r="E62" s="24" t="s">
        <v>171</v>
      </c>
      <c r="F62" s="24"/>
      <c r="G62" s="24"/>
      <c r="H62" s="24"/>
      <c r="I62" s="24" t="s">
        <v>172</v>
      </c>
      <c r="J62" s="24"/>
      <c r="K62" s="24"/>
      <c r="L62" s="24"/>
    </row>
    <row r="63" spans="1:12" x14ac:dyDescent="0.25">
      <c r="A63" s="3" t="s">
        <v>170</v>
      </c>
      <c r="B63" s="3"/>
      <c r="C63" s="3"/>
      <c r="D63" s="3"/>
      <c r="E63" s="3" t="s">
        <v>171</v>
      </c>
      <c r="F63" s="3"/>
      <c r="G63" s="3"/>
      <c r="H63" s="3"/>
      <c r="I63" s="3"/>
      <c r="J63" s="3"/>
      <c r="K63" s="3"/>
      <c r="L63" s="3"/>
    </row>
    <row r="123" spans="1:20" x14ac:dyDescent="0.25">
      <c r="A123" s="23"/>
      <c r="B123" s="23"/>
      <c r="C123" s="23"/>
      <c r="D123" s="23"/>
      <c r="I123" s="23"/>
      <c r="J123" s="23"/>
      <c r="K123" s="23"/>
      <c r="L123" s="23"/>
      <c r="Q123" s="23"/>
      <c r="R123" s="23"/>
      <c r="S123" s="23"/>
      <c r="T123" s="23"/>
    </row>
  </sheetData>
  <mergeCells count="22">
    <mergeCell ref="A62:D62"/>
    <mergeCell ref="A63:D63"/>
    <mergeCell ref="E62:H62"/>
    <mergeCell ref="E63:H63"/>
    <mergeCell ref="I62:L62"/>
    <mergeCell ref="I63:L63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  <pageSetup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7"/>
  <sheetViews>
    <sheetView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69.95" customHeight="1" x14ac:dyDescent="0.25">
      <c r="A3" s="4" t="s">
        <v>173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.75" thickBot="1" x14ac:dyDescent="0.3"/>
    <row r="6" spans="1:11" s="7" customFormat="1" ht="15.75" thickBot="1" x14ac:dyDescent="0.3">
      <c r="A6" s="5" t="s">
        <v>4</v>
      </c>
      <c r="B6" s="6"/>
      <c r="C6" s="14" t="s">
        <v>6</v>
      </c>
      <c r="D6" s="14" t="s">
        <v>8</v>
      </c>
      <c r="E6" s="14" t="s">
        <v>9</v>
      </c>
      <c r="F6" s="12" t="s">
        <v>10</v>
      </c>
      <c r="G6" s="18"/>
      <c r="H6" s="13"/>
      <c r="I6" s="14" t="s">
        <v>15</v>
      </c>
      <c r="J6" s="14" t="s">
        <v>16</v>
      </c>
      <c r="K6" s="14" t="s">
        <v>17</v>
      </c>
    </row>
    <row r="7" spans="1:11" s="7" customFormat="1" x14ac:dyDescent="0.25">
      <c r="A7" s="8"/>
      <c r="B7" s="9"/>
      <c r="C7" s="15"/>
      <c r="D7" s="15"/>
      <c r="E7" s="15"/>
      <c r="F7" s="14" t="s">
        <v>11</v>
      </c>
      <c r="G7" s="14" t="s">
        <v>13</v>
      </c>
      <c r="H7" s="14" t="s">
        <v>14</v>
      </c>
      <c r="I7" s="15"/>
      <c r="J7" s="15"/>
      <c r="K7" s="15"/>
    </row>
    <row r="8" spans="1:11" s="7" customFormat="1" x14ac:dyDescent="0.25">
      <c r="A8" s="8"/>
      <c r="B8" s="9"/>
      <c r="C8" s="15"/>
      <c r="D8" s="15"/>
      <c r="E8" s="15"/>
      <c r="F8" s="15"/>
      <c r="G8" s="15"/>
      <c r="H8" s="15"/>
      <c r="I8" s="15"/>
      <c r="J8" s="15"/>
      <c r="K8" s="15"/>
    </row>
    <row r="9" spans="1:11" s="7" customFormat="1" ht="15.75" thickBot="1" x14ac:dyDescent="0.3">
      <c r="A9" s="10"/>
      <c r="B9" s="11"/>
      <c r="C9" s="16"/>
      <c r="D9" s="16"/>
      <c r="E9" s="16"/>
      <c r="F9" s="16"/>
      <c r="G9" s="16"/>
      <c r="H9" s="16"/>
      <c r="I9" s="16"/>
      <c r="J9" s="16"/>
      <c r="K9" s="16"/>
    </row>
    <row r="10" spans="1:11" s="7" customFormat="1" ht="15.75" thickBot="1" x14ac:dyDescent="0.3">
      <c r="A10" s="12" t="s">
        <v>5</v>
      </c>
      <c r="B10" s="13"/>
      <c r="C10" s="17" t="s">
        <v>7</v>
      </c>
      <c r="D10" s="17">
        <v>1</v>
      </c>
      <c r="E10" s="17">
        <v>2</v>
      </c>
      <c r="F10" s="17" t="s">
        <v>12</v>
      </c>
      <c r="G10" s="17">
        <v>4</v>
      </c>
      <c r="H10" s="17">
        <v>5</v>
      </c>
      <c r="I10" s="17">
        <v>6</v>
      </c>
      <c r="J10" s="17">
        <v>7</v>
      </c>
      <c r="K10" s="17" t="s">
        <v>18</v>
      </c>
    </row>
    <row r="11" spans="1:11" s="7" customFormat="1" ht="22.5" x14ac:dyDescent="0.25">
      <c r="A11" s="21" t="s">
        <v>19</v>
      </c>
      <c r="B11" s="21" t="s">
        <v>174</v>
      </c>
      <c r="C11" s="21" t="s">
        <v>21</v>
      </c>
      <c r="D11" s="22">
        <f>D12+D54</f>
        <v>3933156</v>
      </c>
      <c r="E11" s="22">
        <f>E12+E54</f>
        <v>1288656</v>
      </c>
      <c r="F11" s="22">
        <f>G11+H11</f>
        <v>2616737</v>
      </c>
      <c r="G11" s="22">
        <f>G12+G54</f>
        <v>1192769</v>
      </c>
      <c r="H11" s="22">
        <f>H12+H54</f>
        <v>1423968</v>
      </c>
      <c r="I11" s="22">
        <f>I12+I54</f>
        <v>1166287</v>
      </c>
      <c r="J11" s="22">
        <f>J12+J54</f>
        <v>0</v>
      </c>
      <c r="K11" s="22">
        <f>F11-I11-J11</f>
        <v>1450450</v>
      </c>
    </row>
    <row r="12" spans="1:11" s="7" customFormat="1" x14ac:dyDescent="0.25">
      <c r="A12" s="21" t="s">
        <v>22</v>
      </c>
      <c r="B12" s="21" t="s">
        <v>26</v>
      </c>
      <c r="C12" s="21" t="s">
        <v>27</v>
      </c>
      <c r="D12" s="22">
        <f>D13+D41</f>
        <v>3933000</v>
      </c>
      <c r="E12" s="22">
        <f>E13+E41</f>
        <v>1288500</v>
      </c>
      <c r="F12" s="22">
        <f>G12+H12</f>
        <v>2616581</v>
      </c>
      <c r="G12" s="22">
        <f>G13+G41</f>
        <v>1192769</v>
      </c>
      <c r="H12" s="22">
        <f>H13+H41</f>
        <v>1423812</v>
      </c>
      <c r="I12" s="22">
        <f>I13+I41</f>
        <v>1166131</v>
      </c>
      <c r="J12" s="22">
        <f>J13+J41</f>
        <v>0</v>
      </c>
      <c r="K12" s="22">
        <f>F12-I12-J12</f>
        <v>1450450</v>
      </c>
    </row>
    <row r="13" spans="1:11" s="7" customFormat="1" ht="22.5" x14ac:dyDescent="0.25">
      <c r="A13" s="21" t="s">
        <v>25</v>
      </c>
      <c r="B13" s="21" t="s">
        <v>29</v>
      </c>
      <c r="C13" s="21" t="s">
        <v>30</v>
      </c>
      <c r="D13" s="22">
        <f>D14+D19+D29+D38</f>
        <v>4061000</v>
      </c>
      <c r="E13" s="22">
        <f>E14+E19+E29+E38</f>
        <v>1243000</v>
      </c>
      <c r="F13" s="22">
        <f>G13+H13</f>
        <v>2244609</v>
      </c>
      <c r="G13" s="22">
        <f>G14+G19+G29+G38</f>
        <v>834474</v>
      </c>
      <c r="H13" s="22">
        <f>H14+H19+H29+H38</f>
        <v>1410135</v>
      </c>
      <c r="I13" s="22">
        <f>I14+I19+I29+I38</f>
        <v>1168141</v>
      </c>
      <c r="J13" s="22">
        <f>J14+J19+J29+J38</f>
        <v>0</v>
      </c>
      <c r="K13" s="22">
        <f>F13-I13-J13</f>
        <v>1076468</v>
      </c>
    </row>
    <row r="14" spans="1:11" s="7" customFormat="1" ht="22.5" x14ac:dyDescent="0.25">
      <c r="A14" s="21" t="s">
        <v>28</v>
      </c>
      <c r="B14" s="21" t="s">
        <v>32</v>
      </c>
      <c r="C14" s="21" t="s">
        <v>33</v>
      </c>
      <c r="D14" s="22">
        <f>+D15</f>
        <v>521000</v>
      </c>
      <c r="E14" s="22">
        <f>+E15</f>
        <v>133000</v>
      </c>
      <c r="F14" s="22">
        <f>G14+H14</f>
        <v>126672</v>
      </c>
      <c r="G14" s="22">
        <f>+G15</f>
        <v>0</v>
      </c>
      <c r="H14" s="22">
        <f>+H15</f>
        <v>126672</v>
      </c>
      <c r="I14" s="22">
        <f>+I15</f>
        <v>126672</v>
      </c>
      <c r="J14" s="22">
        <f>+J15</f>
        <v>0</v>
      </c>
      <c r="K14" s="22">
        <f>F14-I14-J14</f>
        <v>0</v>
      </c>
    </row>
    <row r="15" spans="1:11" s="7" customFormat="1" ht="33" x14ac:dyDescent="0.25">
      <c r="A15" s="21" t="s">
        <v>175</v>
      </c>
      <c r="B15" s="21" t="s">
        <v>35</v>
      </c>
      <c r="C15" s="21" t="s">
        <v>36</v>
      </c>
      <c r="D15" s="22">
        <f>+D16</f>
        <v>521000</v>
      </c>
      <c r="E15" s="22">
        <f>+E16</f>
        <v>133000</v>
      </c>
      <c r="F15" s="22">
        <f>G15+H15</f>
        <v>126672</v>
      </c>
      <c r="G15" s="22">
        <f>+G16</f>
        <v>0</v>
      </c>
      <c r="H15" s="22">
        <f>+H16</f>
        <v>126672</v>
      </c>
      <c r="I15" s="22">
        <f>+I16</f>
        <v>126672</v>
      </c>
      <c r="J15" s="22">
        <f>+J16</f>
        <v>0</v>
      </c>
      <c r="K15" s="22">
        <f>F15-I15-J15</f>
        <v>0</v>
      </c>
    </row>
    <row r="16" spans="1:11" s="7" customFormat="1" ht="22.5" x14ac:dyDescent="0.25">
      <c r="A16" s="21" t="s">
        <v>176</v>
      </c>
      <c r="B16" s="21" t="s">
        <v>38</v>
      </c>
      <c r="C16" s="21" t="s">
        <v>39</v>
      </c>
      <c r="D16" s="22">
        <f>D17+D18</f>
        <v>521000</v>
      </c>
      <c r="E16" s="22">
        <f>E17+E18</f>
        <v>133000</v>
      </c>
      <c r="F16" s="22">
        <f>G16+H16</f>
        <v>126672</v>
      </c>
      <c r="G16" s="22">
        <f>G17+G18</f>
        <v>0</v>
      </c>
      <c r="H16" s="22">
        <f>H17+H18</f>
        <v>126672</v>
      </c>
      <c r="I16" s="22">
        <f>I17+I18</f>
        <v>126672</v>
      </c>
      <c r="J16" s="22">
        <f>J17+J18</f>
        <v>0</v>
      </c>
      <c r="K16" s="22">
        <f>F16-I16-J16</f>
        <v>0</v>
      </c>
    </row>
    <row r="17" spans="1:11" s="7" customFormat="1" x14ac:dyDescent="0.25">
      <c r="A17" s="21" t="s">
        <v>37</v>
      </c>
      <c r="B17" s="21" t="s">
        <v>41</v>
      </c>
      <c r="C17" s="21" t="s">
        <v>42</v>
      </c>
      <c r="D17" s="22">
        <v>255000</v>
      </c>
      <c r="E17" s="22">
        <v>65000</v>
      </c>
      <c r="F17" s="22">
        <f>G17+H17</f>
        <v>61641</v>
      </c>
      <c r="G17" s="22">
        <v>0</v>
      </c>
      <c r="H17" s="22">
        <v>61641</v>
      </c>
      <c r="I17" s="22">
        <v>61641</v>
      </c>
      <c r="J17" s="22">
        <v>0</v>
      </c>
      <c r="K17" s="22">
        <f>F17-I17-J17</f>
        <v>0</v>
      </c>
    </row>
    <row r="18" spans="1:11" s="7" customFormat="1" ht="22.5" x14ac:dyDescent="0.25">
      <c r="A18" s="21" t="s">
        <v>40</v>
      </c>
      <c r="B18" s="21" t="s">
        <v>44</v>
      </c>
      <c r="C18" s="21" t="s">
        <v>45</v>
      </c>
      <c r="D18" s="22">
        <v>266000</v>
      </c>
      <c r="E18" s="22">
        <v>68000</v>
      </c>
      <c r="F18" s="22">
        <f>G18+H18</f>
        <v>65031</v>
      </c>
      <c r="G18" s="22">
        <v>0</v>
      </c>
      <c r="H18" s="22">
        <v>65031</v>
      </c>
      <c r="I18" s="22">
        <v>65031</v>
      </c>
      <c r="J18" s="22">
        <v>0</v>
      </c>
      <c r="K18" s="22">
        <f>F18-I18-J18</f>
        <v>0</v>
      </c>
    </row>
    <row r="19" spans="1:11" s="7" customFormat="1" ht="22.5" x14ac:dyDescent="0.25">
      <c r="A19" s="21" t="s">
        <v>177</v>
      </c>
      <c r="B19" s="21" t="s">
        <v>47</v>
      </c>
      <c r="C19" s="21" t="s">
        <v>48</v>
      </c>
      <c r="D19" s="22">
        <f>D20</f>
        <v>298000</v>
      </c>
      <c r="E19" s="22">
        <f>E20</f>
        <v>194000</v>
      </c>
      <c r="F19" s="22">
        <f>G19+H19</f>
        <v>1084987</v>
      </c>
      <c r="G19" s="22">
        <f>G20</f>
        <v>761114</v>
      </c>
      <c r="H19" s="22">
        <f>H20</f>
        <v>323873</v>
      </c>
      <c r="I19" s="22">
        <f>I20</f>
        <v>148832</v>
      </c>
      <c r="J19" s="22">
        <f>J20</f>
        <v>0</v>
      </c>
      <c r="K19" s="22">
        <f>F19-I19-J19</f>
        <v>936155</v>
      </c>
    </row>
    <row r="20" spans="1:11" s="7" customFormat="1" ht="22.5" x14ac:dyDescent="0.25">
      <c r="A20" s="21" t="s">
        <v>46</v>
      </c>
      <c r="B20" s="21" t="s">
        <v>50</v>
      </c>
      <c r="C20" s="21" t="s">
        <v>51</v>
      </c>
      <c r="D20" s="22">
        <f>D21+D24+D28</f>
        <v>298000</v>
      </c>
      <c r="E20" s="22">
        <f>E21+E24+E28</f>
        <v>194000</v>
      </c>
      <c r="F20" s="22">
        <f>G20+H20</f>
        <v>1084987</v>
      </c>
      <c r="G20" s="22">
        <f>G21+G24+G28</f>
        <v>761114</v>
      </c>
      <c r="H20" s="22">
        <f>H21+H24+H28</f>
        <v>323873</v>
      </c>
      <c r="I20" s="22">
        <f>I21+I24+I28</f>
        <v>148832</v>
      </c>
      <c r="J20" s="22">
        <f>J21+J24+J28</f>
        <v>0</v>
      </c>
      <c r="K20" s="22">
        <f>F20-I20-J20</f>
        <v>936155</v>
      </c>
    </row>
    <row r="21" spans="1:11" s="7" customFormat="1" ht="22.5" x14ac:dyDescent="0.25">
      <c r="A21" s="21" t="s">
        <v>49</v>
      </c>
      <c r="B21" s="21" t="s">
        <v>53</v>
      </c>
      <c r="C21" s="21" t="s">
        <v>54</v>
      </c>
      <c r="D21" s="22">
        <f>D22+D23</f>
        <v>63500</v>
      </c>
      <c r="E21" s="22">
        <f>E22+E23</f>
        <v>42000</v>
      </c>
      <c r="F21" s="22">
        <f>G21+H21</f>
        <v>117081</v>
      </c>
      <c r="G21" s="22">
        <f>G22+G23</f>
        <v>57207</v>
      </c>
      <c r="H21" s="22">
        <f>H22+H23</f>
        <v>59874</v>
      </c>
      <c r="I21" s="22">
        <f>I22+I23</f>
        <v>27178</v>
      </c>
      <c r="J21" s="22">
        <f>J22+J23</f>
        <v>0</v>
      </c>
      <c r="K21" s="22">
        <f>F21-I21-J21</f>
        <v>89903</v>
      </c>
    </row>
    <row r="22" spans="1:11" s="7" customFormat="1" x14ac:dyDescent="0.25">
      <c r="A22" s="21" t="s">
        <v>52</v>
      </c>
      <c r="B22" s="21" t="s">
        <v>56</v>
      </c>
      <c r="C22" s="21" t="s">
        <v>57</v>
      </c>
      <c r="D22" s="22">
        <v>60000</v>
      </c>
      <c r="E22" s="22">
        <v>40000</v>
      </c>
      <c r="F22" s="22">
        <f>G22+H22</f>
        <v>115744</v>
      </c>
      <c r="G22" s="22">
        <v>56817</v>
      </c>
      <c r="H22" s="22">
        <v>58927</v>
      </c>
      <c r="I22" s="22">
        <v>26801</v>
      </c>
      <c r="J22" s="22">
        <v>0</v>
      </c>
      <c r="K22" s="22">
        <f>F22-I22-J22</f>
        <v>88943</v>
      </c>
    </row>
    <row r="23" spans="1:11" s="7" customFormat="1" x14ac:dyDescent="0.25">
      <c r="A23" s="21" t="s">
        <v>55</v>
      </c>
      <c r="B23" s="21" t="s">
        <v>59</v>
      </c>
      <c r="C23" s="21" t="s">
        <v>60</v>
      </c>
      <c r="D23" s="22">
        <v>3500</v>
      </c>
      <c r="E23" s="22">
        <v>2000</v>
      </c>
      <c r="F23" s="22">
        <f>G23+H23</f>
        <v>1337</v>
      </c>
      <c r="G23" s="22">
        <v>390</v>
      </c>
      <c r="H23" s="22">
        <v>947</v>
      </c>
      <c r="I23" s="22">
        <v>377</v>
      </c>
      <c r="J23" s="22">
        <v>0</v>
      </c>
      <c r="K23" s="22">
        <f>F23-I23-J23</f>
        <v>960</v>
      </c>
    </row>
    <row r="24" spans="1:11" s="7" customFormat="1" ht="22.5" x14ac:dyDescent="0.25">
      <c r="A24" s="21" t="s">
        <v>58</v>
      </c>
      <c r="B24" s="21" t="s">
        <v>62</v>
      </c>
      <c r="C24" s="21" t="s">
        <v>63</v>
      </c>
      <c r="D24" s="22">
        <f>D25+D26+D27</f>
        <v>234500</v>
      </c>
      <c r="E24" s="22">
        <f>E25+E26+E27</f>
        <v>152000</v>
      </c>
      <c r="F24" s="22">
        <f>G24+H24</f>
        <v>966256</v>
      </c>
      <c r="G24" s="22">
        <f>G25+G26+G27</f>
        <v>703907</v>
      </c>
      <c r="H24" s="22">
        <f>H25+H26+H27</f>
        <v>262349</v>
      </c>
      <c r="I24" s="22">
        <f>I25+I26+I27</f>
        <v>121434</v>
      </c>
      <c r="J24" s="22">
        <f>J25+J26+J27</f>
        <v>0</v>
      </c>
      <c r="K24" s="22">
        <f>F24-I24-J24</f>
        <v>844822</v>
      </c>
    </row>
    <row r="25" spans="1:11" s="7" customFormat="1" ht="22.5" x14ac:dyDescent="0.25">
      <c r="A25" s="21" t="s">
        <v>61</v>
      </c>
      <c r="B25" s="21" t="s">
        <v>65</v>
      </c>
      <c r="C25" s="21" t="s">
        <v>66</v>
      </c>
      <c r="D25" s="22">
        <v>71000</v>
      </c>
      <c r="E25" s="22">
        <v>50000</v>
      </c>
      <c r="F25" s="22">
        <f>G25+H25</f>
        <v>255200</v>
      </c>
      <c r="G25" s="22">
        <v>182605</v>
      </c>
      <c r="H25" s="22">
        <v>72595</v>
      </c>
      <c r="I25" s="22">
        <v>32788</v>
      </c>
      <c r="J25" s="22">
        <v>0</v>
      </c>
      <c r="K25" s="22">
        <f>F25-I25-J25</f>
        <v>222412</v>
      </c>
    </row>
    <row r="26" spans="1:11" s="7" customFormat="1" ht="22.5" x14ac:dyDescent="0.25">
      <c r="A26" s="21" t="s">
        <v>64</v>
      </c>
      <c r="B26" s="21" t="s">
        <v>68</v>
      </c>
      <c r="C26" s="21" t="s">
        <v>69</v>
      </c>
      <c r="D26" s="22">
        <v>3500</v>
      </c>
      <c r="E26" s="22">
        <v>2000</v>
      </c>
      <c r="F26" s="22">
        <f>G26+H26</f>
        <v>570</v>
      </c>
      <c r="G26" s="22">
        <v>33</v>
      </c>
      <c r="H26" s="22">
        <v>537</v>
      </c>
      <c r="I26" s="22">
        <v>508</v>
      </c>
      <c r="J26" s="22">
        <v>0</v>
      </c>
      <c r="K26" s="22">
        <f>F26-I26-J26</f>
        <v>62</v>
      </c>
    </row>
    <row r="27" spans="1:11" s="7" customFormat="1" x14ac:dyDescent="0.25">
      <c r="A27" s="21" t="s">
        <v>67</v>
      </c>
      <c r="B27" s="21" t="s">
        <v>71</v>
      </c>
      <c r="C27" s="21" t="s">
        <v>72</v>
      </c>
      <c r="D27" s="22">
        <v>160000</v>
      </c>
      <c r="E27" s="22">
        <v>100000</v>
      </c>
      <c r="F27" s="22">
        <f>G27+H27</f>
        <v>710486</v>
      </c>
      <c r="G27" s="22">
        <v>521269</v>
      </c>
      <c r="H27" s="22">
        <v>189217</v>
      </c>
      <c r="I27" s="22">
        <v>88138</v>
      </c>
      <c r="J27" s="22">
        <v>0</v>
      </c>
      <c r="K27" s="22">
        <f>F27-I27-J27</f>
        <v>622348</v>
      </c>
    </row>
    <row r="28" spans="1:11" s="7" customFormat="1" x14ac:dyDescent="0.25">
      <c r="A28" s="21" t="s">
        <v>70</v>
      </c>
      <c r="B28" s="21" t="s">
        <v>74</v>
      </c>
      <c r="C28" s="21" t="s">
        <v>75</v>
      </c>
      <c r="D28" s="22">
        <v>0</v>
      </c>
      <c r="E28" s="22">
        <v>0</v>
      </c>
      <c r="F28" s="22">
        <f>G28+H28</f>
        <v>1650</v>
      </c>
      <c r="G28" s="22">
        <v>0</v>
      </c>
      <c r="H28" s="22">
        <v>1650</v>
      </c>
      <c r="I28" s="22">
        <v>220</v>
      </c>
      <c r="J28" s="22">
        <v>0</v>
      </c>
      <c r="K28" s="22">
        <f>F28-I28-J28</f>
        <v>1430</v>
      </c>
    </row>
    <row r="29" spans="1:11" s="7" customFormat="1" ht="22.5" x14ac:dyDescent="0.25">
      <c r="A29" s="21" t="s">
        <v>178</v>
      </c>
      <c r="B29" s="21" t="s">
        <v>77</v>
      </c>
      <c r="C29" s="21" t="s">
        <v>78</v>
      </c>
      <c r="D29" s="22">
        <f>D30+D34</f>
        <v>3242000</v>
      </c>
      <c r="E29" s="22">
        <f>E30+E34</f>
        <v>916000</v>
      </c>
      <c r="F29" s="22">
        <f>G29+H29</f>
        <v>1029435</v>
      </c>
      <c r="G29" s="22">
        <f>G30+G34</f>
        <v>72744</v>
      </c>
      <c r="H29" s="22">
        <f>H30+H34</f>
        <v>956691</v>
      </c>
      <c r="I29" s="22">
        <f>I30+I34</f>
        <v>892637</v>
      </c>
      <c r="J29" s="22">
        <f>J30+J34</f>
        <v>0</v>
      </c>
      <c r="K29" s="22">
        <f>F29-I29-J29</f>
        <v>136798</v>
      </c>
    </row>
    <row r="30" spans="1:11" s="7" customFormat="1" ht="22.5" x14ac:dyDescent="0.25">
      <c r="A30" s="21" t="s">
        <v>76</v>
      </c>
      <c r="B30" s="21" t="s">
        <v>80</v>
      </c>
      <c r="C30" s="21" t="s">
        <v>81</v>
      </c>
      <c r="D30" s="22">
        <f>+D31+D32+D33</f>
        <v>3167000</v>
      </c>
      <c r="E30" s="22">
        <f>+E31+E32+E33</f>
        <v>871000</v>
      </c>
      <c r="F30" s="22">
        <f>G30+H30</f>
        <v>871000</v>
      </c>
      <c r="G30" s="22">
        <f>+G31+G32+G33</f>
        <v>0</v>
      </c>
      <c r="H30" s="22">
        <f>+H31+H32+H33</f>
        <v>871000</v>
      </c>
      <c r="I30" s="22">
        <f>+I31+I32+I33</f>
        <v>871000</v>
      </c>
      <c r="J30" s="22">
        <f>+J31+J32+J33</f>
        <v>0</v>
      </c>
      <c r="K30" s="22">
        <f>F30-I30-J30</f>
        <v>0</v>
      </c>
    </row>
    <row r="31" spans="1:11" s="7" customFormat="1" ht="43.5" x14ac:dyDescent="0.25">
      <c r="A31" s="21" t="s">
        <v>179</v>
      </c>
      <c r="B31" s="21" t="s">
        <v>83</v>
      </c>
      <c r="C31" s="21" t="s">
        <v>84</v>
      </c>
      <c r="D31" s="22">
        <v>1046000</v>
      </c>
      <c r="E31" s="22">
        <v>295000</v>
      </c>
      <c r="F31" s="22">
        <f>G31+H31</f>
        <v>295000</v>
      </c>
      <c r="G31" s="22">
        <v>0</v>
      </c>
      <c r="H31" s="22">
        <v>295000</v>
      </c>
      <c r="I31" s="22">
        <v>295000</v>
      </c>
      <c r="J31" s="22">
        <v>0</v>
      </c>
      <c r="K31" s="22">
        <f>F31-I31-J31</f>
        <v>0</v>
      </c>
    </row>
    <row r="32" spans="1:11" s="7" customFormat="1" ht="22.5" x14ac:dyDescent="0.25">
      <c r="A32" s="21" t="s">
        <v>180</v>
      </c>
      <c r="B32" s="21" t="s">
        <v>86</v>
      </c>
      <c r="C32" s="21" t="s">
        <v>87</v>
      </c>
      <c r="D32" s="22">
        <v>30000</v>
      </c>
      <c r="E32" s="22">
        <v>5000</v>
      </c>
      <c r="F32" s="22">
        <f>G32+H32</f>
        <v>5000</v>
      </c>
      <c r="G32" s="22">
        <v>0</v>
      </c>
      <c r="H32" s="22">
        <v>5000</v>
      </c>
      <c r="I32" s="22">
        <v>5000</v>
      </c>
      <c r="J32" s="22">
        <v>0</v>
      </c>
      <c r="K32" s="22">
        <f>F32-I32-J32</f>
        <v>0</v>
      </c>
    </row>
    <row r="33" spans="1:11" s="7" customFormat="1" ht="22.5" x14ac:dyDescent="0.25">
      <c r="A33" s="21" t="s">
        <v>85</v>
      </c>
      <c r="B33" s="21" t="s">
        <v>89</v>
      </c>
      <c r="C33" s="21" t="s">
        <v>90</v>
      </c>
      <c r="D33" s="22">
        <v>2091000</v>
      </c>
      <c r="E33" s="22">
        <v>571000</v>
      </c>
      <c r="F33" s="22">
        <f>G33+H33</f>
        <v>571000</v>
      </c>
      <c r="G33" s="22">
        <v>0</v>
      </c>
      <c r="H33" s="22">
        <v>571000</v>
      </c>
      <c r="I33" s="22">
        <v>571000</v>
      </c>
      <c r="J33" s="22">
        <v>0</v>
      </c>
      <c r="K33" s="22">
        <f>F33-I33-J33</f>
        <v>0</v>
      </c>
    </row>
    <row r="34" spans="1:11" s="7" customFormat="1" ht="33" x14ac:dyDescent="0.25">
      <c r="A34" s="21" t="s">
        <v>181</v>
      </c>
      <c r="B34" s="21" t="s">
        <v>92</v>
      </c>
      <c r="C34" s="21" t="s">
        <v>93</v>
      </c>
      <c r="D34" s="22">
        <f>D35</f>
        <v>75000</v>
      </c>
      <c r="E34" s="22">
        <f>E35</f>
        <v>45000</v>
      </c>
      <c r="F34" s="22">
        <f>G34+H34</f>
        <v>158435</v>
      </c>
      <c r="G34" s="22">
        <f>G35</f>
        <v>72744</v>
      </c>
      <c r="H34" s="22">
        <f>H35</f>
        <v>85691</v>
      </c>
      <c r="I34" s="22">
        <f>I35</f>
        <v>21637</v>
      </c>
      <c r="J34" s="22">
        <f>J35</f>
        <v>0</v>
      </c>
      <c r="K34" s="22">
        <f>F34-I34-J34</f>
        <v>136798</v>
      </c>
    </row>
    <row r="35" spans="1:11" s="7" customFormat="1" ht="22.5" x14ac:dyDescent="0.25">
      <c r="A35" s="21" t="s">
        <v>182</v>
      </c>
      <c r="B35" s="21" t="s">
        <v>95</v>
      </c>
      <c r="C35" s="21" t="s">
        <v>96</v>
      </c>
      <c r="D35" s="22">
        <f>D36+D37</f>
        <v>75000</v>
      </c>
      <c r="E35" s="22">
        <f>E36+E37</f>
        <v>45000</v>
      </c>
      <c r="F35" s="22">
        <f>G35+H35</f>
        <v>158435</v>
      </c>
      <c r="G35" s="22">
        <f>G36+G37</f>
        <v>72744</v>
      </c>
      <c r="H35" s="22">
        <f>H36+H37</f>
        <v>85691</v>
      </c>
      <c r="I35" s="22">
        <f>I36+I37</f>
        <v>21637</v>
      </c>
      <c r="J35" s="22">
        <f>J36+J37</f>
        <v>0</v>
      </c>
      <c r="K35" s="22">
        <f>F35-I35-J35</f>
        <v>136798</v>
      </c>
    </row>
    <row r="36" spans="1:11" s="7" customFormat="1" ht="22.5" x14ac:dyDescent="0.25">
      <c r="A36" s="21" t="s">
        <v>91</v>
      </c>
      <c r="B36" s="21" t="s">
        <v>98</v>
      </c>
      <c r="C36" s="21" t="s">
        <v>99</v>
      </c>
      <c r="D36" s="22">
        <v>65000</v>
      </c>
      <c r="E36" s="22">
        <v>40000</v>
      </c>
      <c r="F36" s="22">
        <f>G36+H36</f>
        <v>147128</v>
      </c>
      <c r="G36" s="22">
        <v>69119</v>
      </c>
      <c r="H36" s="22">
        <v>78009</v>
      </c>
      <c r="I36" s="22">
        <v>21110</v>
      </c>
      <c r="J36" s="22">
        <v>0</v>
      </c>
      <c r="K36" s="22">
        <f>F36-I36-J36</f>
        <v>126018</v>
      </c>
    </row>
    <row r="37" spans="1:11" s="7" customFormat="1" ht="22.5" x14ac:dyDescent="0.25">
      <c r="A37" s="21" t="s">
        <v>94</v>
      </c>
      <c r="B37" s="21" t="s">
        <v>101</v>
      </c>
      <c r="C37" s="21" t="s">
        <v>102</v>
      </c>
      <c r="D37" s="22">
        <v>10000</v>
      </c>
      <c r="E37" s="22">
        <v>5000</v>
      </c>
      <c r="F37" s="22">
        <f>G37+H37</f>
        <v>11307</v>
      </c>
      <c r="G37" s="22">
        <v>3625</v>
      </c>
      <c r="H37" s="22">
        <v>7682</v>
      </c>
      <c r="I37" s="22">
        <v>527</v>
      </c>
      <c r="J37" s="22">
        <v>0</v>
      </c>
      <c r="K37" s="22">
        <f>F37-I37-J37</f>
        <v>10780</v>
      </c>
    </row>
    <row r="38" spans="1:11" s="7" customFormat="1" ht="22.5" x14ac:dyDescent="0.25">
      <c r="A38" s="21" t="s">
        <v>183</v>
      </c>
      <c r="B38" s="21" t="s">
        <v>104</v>
      </c>
      <c r="C38" s="21" t="s">
        <v>105</v>
      </c>
      <c r="D38" s="22">
        <f>D39</f>
        <v>0</v>
      </c>
      <c r="E38" s="22">
        <f>E39</f>
        <v>0</v>
      </c>
      <c r="F38" s="22">
        <f>G38+H38</f>
        <v>3515</v>
      </c>
      <c r="G38" s="22">
        <f>G39</f>
        <v>616</v>
      </c>
      <c r="H38" s="22">
        <f>H39</f>
        <v>2899</v>
      </c>
      <c r="I38" s="22">
        <f>I39</f>
        <v>0</v>
      </c>
      <c r="J38" s="22">
        <f>J39</f>
        <v>0</v>
      </c>
      <c r="K38" s="22">
        <f>F38-I38-J38</f>
        <v>3515</v>
      </c>
    </row>
    <row r="39" spans="1:11" s="7" customFormat="1" x14ac:dyDescent="0.25">
      <c r="A39" s="21" t="s">
        <v>184</v>
      </c>
      <c r="B39" s="21" t="s">
        <v>107</v>
      </c>
      <c r="C39" s="21" t="s">
        <v>108</v>
      </c>
      <c r="D39" s="22">
        <f>D40</f>
        <v>0</v>
      </c>
      <c r="E39" s="22">
        <f>E40</f>
        <v>0</v>
      </c>
      <c r="F39" s="22">
        <f>G39+H39</f>
        <v>3515</v>
      </c>
      <c r="G39" s="22">
        <f>G40</f>
        <v>616</v>
      </c>
      <c r="H39" s="22">
        <f>H40</f>
        <v>2899</v>
      </c>
      <c r="I39" s="22">
        <f>I40</f>
        <v>0</v>
      </c>
      <c r="J39" s="22">
        <f>J40</f>
        <v>0</v>
      </c>
      <c r="K39" s="22">
        <f>F39-I39-J39</f>
        <v>3515</v>
      </c>
    </row>
    <row r="40" spans="1:11" s="7" customFormat="1" x14ac:dyDescent="0.25">
      <c r="A40" s="21" t="s">
        <v>103</v>
      </c>
      <c r="B40" s="21" t="s">
        <v>110</v>
      </c>
      <c r="C40" s="21" t="s">
        <v>111</v>
      </c>
      <c r="D40" s="22">
        <v>0</v>
      </c>
      <c r="E40" s="22">
        <v>0</v>
      </c>
      <c r="F40" s="22">
        <f>G40+H40</f>
        <v>3515</v>
      </c>
      <c r="G40" s="22">
        <v>616</v>
      </c>
      <c r="H40" s="22">
        <v>2899</v>
      </c>
      <c r="I40" s="22">
        <v>0</v>
      </c>
      <c r="J40" s="22">
        <v>0</v>
      </c>
      <c r="K40" s="22">
        <f>F40-I40-J40</f>
        <v>3515</v>
      </c>
    </row>
    <row r="41" spans="1:11" s="7" customFormat="1" x14ac:dyDescent="0.25">
      <c r="A41" s="21" t="s">
        <v>106</v>
      </c>
      <c r="B41" s="21" t="s">
        <v>113</v>
      </c>
      <c r="C41" s="21" t="s">
        <v>114</v>
      </c>
      <c r="D41" s="22">
        <f>D42+D46</f>
        <v>-128000</v>
      </c>
      <c r="E41" s="22">
        <f>E42+E46</f>
        <v>45500</v>
      </c>
      <c r="F41" s="22">
        <f>G41+H41</f>
        <v>371972</v>
      </c>
      <c r="G41" s="22">
        <f>G42+G46</f>
        <v>358295</v>
      </c>
      <c r="H41" s="22">
        <f>H42+H46</f>
        <v>13677</v>
      </c>
      <c r="I41" s="22">
        <f>I42+I46</f>
        <v>-2010</v>
      </c>
      <c r="J41" s="22">
        <f>J42+J46</f>
        <v>0</v>
      </c>
      <c r="K41" s="22">
        <f>F41-I41-J41</f>
        <v>373982</v>
      </c>
    </row>
    <row r="42" spans="1:11" s="7" customFormat="1" ht="22.5" x14ac:dyDescent="0.25">
      <c r="A42" s="21" t="s">
        <v>109</v>
      </c>
      <c r="B42" s="21" t="s">
        <v>116</v>
      </c>
      <c r="C42" s="21" t="s">
        <v>117</v>
      </c>
      <c r="D42" s="22">
        <f>D43</f>
        <v>5500</v>
      </c>
      <c r="E42" s="22">
        <f>E43</f>
        <v>4000</v>
      </c>
      <c r="F42" s="22">
        <f>G42+H42</f>
        <v>3326</v>
      </c>
      <c r="G42" s="22">
        <f>G43</f>
        <v>2170</v>
      </c>
      <c r="H42" s="22">
        <f>H43</f>
        <v>1156</v>
      </c>
      <c r="I42" s="22">
        <f>I43</f>
        <v>2520</v>
      </c>
      <c r="J42" s="22">
        <f>J43</f>
        <v>0</v>
      </c>
      <c r="K42" s="22">
        <f>F42-I42-J42</f>
        <v>806</v>
      </c>
    </row>
    <row r="43" spans="1:11" s="7" customFormat="1" ht="22.5" x14ac:dyDescent="0.25">
      <c r="A43" s="21" t="s">
        <v>112</v>
      </c>
      <c r="B43" s="21" t="s">
        <v>119</v>
      </c>
      <c r="C43" s="21" t="s">
        <v>120</v>
      </c>
      <c r="D43" s="22">
        <f>+D44</f>
        <v>5500</v>
      </c>
      <c r="E43" s="22">
        <f>+E44</f>
        <v>4000</v>
      </c>
      <c r="F43" s="22">
        <f>G43+H43</f>
        <v>3326</v>
      </c>
      <c r="G43" s="22">
        <f>+G44</f>
        <v>2170</v>
      </c>
      <c r="H43" s="22">
        <f>+H44</f>
        <v>1156</v>
      </c>
      <c r="I43" s="22">
        <f>+I44</f>
        <v>2520</v>
      </c>
      <c r="J43" s="22">
        <f>+J44</f>
        <v>0</v>
      </c>
      <c r="K43" s="22">
        <f>F43-I43-J43</f>
        <v>806</v>
      </c>
    </row>
    <row r="44" spans="1:11" s="7" customFormat="1" x14ac:dyDescent="0.25">
      <c r="A44" s="21" t="s">
        <v>185</v>
      </c>
      <c r="B44" s="21" t="s">
        <v>122</v>
      </c>
      <c r="C44" s="21" t="s">
        <v>123</v>
      </c>
      <c r="D44" s="22">
        <f>D45</f>
        <v>5500</v>
      </c>
      <c r="E44" s="22">
        <f>E45</f>
        <v>4000</v>
      </c>
      <c r="F44" s="22">
        <f>G44+H44</f>
        <v>3326</v>
      </c>
      <c r="G44" s="22">
        <f>G45</f>
        <v>2170</v>
      </c>
      <c r="H44" s="22">
        <f>H45</f>
        <v>1156</v>
      </c>
      <c r="I44" s="22">
        <f>I45</f>
        <v>2520</v>
      </c>
      <c r="J44" s="22">
        <f>J45</f>
        <v>0</v>
      </c>
      <c r="K44" s="22">
        <f>F44-I44-J44</f>
        <v>806</v>
      </c>
    </row>
    <row r="45" spans="1:11" s="7" customFormat="1" ht="22.5" x14ac:dyDescent="0.25">
      <c r="A45" s="21" t="s">
        <v>186</v>
      </c>
      <c r="B45" s="21" t="s">
        <v>125</v>
      </c>
      <c r="C45" s="21" t="s">
        <v>126</v>
      </c>
      <c r="D45" s="22">
        <v>5500</v>
      </c>
      <c r="E45" s="22">
        <v>4000</v>
      </c>
      <c r="F45" s="22">
        <f>G45+H45</f>
        <v>3326</v>
      </c>
      <c r="G45" s="22">
        <v>2170</v>
      </c>
      <c r="H45" s="22">
        <v>1156</v>
      </c>
      <c r="I45" s="22">
        <v>2520</v>
      </c>
      <c r="J45" s="22">
        <v>0</v>
      </c>
      <c r="K45" s="22">
        <f>F45-I45-J45</f>
        <v>806</v>
      </c>
    </row>
    <row r="46" spans="1:11" s="7" customFormat="1" ht="22.5" x14ac:dyDescent="0.25">
      <c r="A46" s="21" t="s">
        <v>187</v>
      </c>
      <c r="B46" s="21" t="s">
        <v>128</v>
      </c>
      <c r="C46" s="21" t="s">
        <v>129</v>
      </c>
      <c r="D46" s="22">
        <f>+D47+D50+D52</f>
        <v>-133500</v>
      </c>
      <c r="E46" s="22">
        <f>+E47+E50+E52</f>
        <v>41500</v>
      </c>
      <c r="F46" s="22">
        <f>G46+H46</f>
        <v>368646</v>
      </c>
      <c r="G46" s="22">
        <f>+G47+G50+G52</f>
        <v>356125</v>
      </c>
      <c r="H46" s="22">
        <f>+H47+H50+H52</f>
        <v>12521</v>
      </c>
      <c r="I46" s="22">
        <f>+I47+I50+I52</f>
        <v>-4530</v>
      </c>
      <c r="J46" s="22">
        <f>+J47+J50+J52</f>
        <v>0</v>
      </c>
      <c r="K46" s="22">
        <f>F46-I46-J46</f>
        <v>373176</v>
      </c>
    </row>
    <row r="47" spans="1:11" s="7" customFormat="1" ht="22.5" x14ac:dyDescent="0.25">
      <c r="A47" s="21" t="s">
        <v>188</v>
      </c>
      <c r="B47" s="21" t="s">
        <v>131</v>
      </c>
      <c r="C47" s="21" t="s">
        <v>132</v>
      </c>
      <c r="D47" s="22">
        <f>D48</f>
        <v>65000</v>
      </c>
      <c r="E47" s="22">
        <f>E48</f>
        <v>50000</v>
      </c>
      <c r="F47" s="22">
        <f>G47+H47</f>
        <v>349702</v>
      </c>
      <c r="G47" s="22">
        <f>G48</f>
        <v>330157</v>
      </c>
      <c r="H47" s="22">
        <f>H48</f>
        <v>19545</v>
      </c>
      <c r="I47" s="22">
        <f>I48</f>
        <v>11455</v>
      </c>
      <c r="J47" s="22">
        <f>J48</f>
        <v>0</v>
      </c>
      <c r="K47" s="22">
        <f>F47-I47-J47</f>
        <v>338247</v>
      </c>
    </row>
    <row r="48" spans="1:11" s="7" customFormat="1" ht="22.5" x14ac:dyDescent="0.25">
      <c r="A48" s="21" t="s">
        <v>189</v>
      </c>
      <c r="B48" s="21" t="s">
        <v>134</v>
      </c>
      <c r="C48" s="21" t="s">
        <v>135</v>
      </c>
      <c r="D48" s="22">
        <f>D49</f>
        <v>65000</v>
      </c>
      <c r="E48" s="22">
        <f>E49</f>
        <v>50000</v>
      </c>
      <c r="F48" s="22">
        <f>G48+H48</f>
        <v>349702</v>
      </c>
      <c r="G48" s="22">
        <f>G49</f>
        <v>330157</v>
      </c>
      <c r="H48" s="22">
        <f>H49</f>
        <v>19545</v>
      </c>
      <c r="I48" s="22">
        <f>I49</f>
        <v>11455</v>
      </c>
      <c r="J48" s="22">
        <f>J49</f>
        <v>0</v>
      </c>
      <c r="K48" s="22">
        <f>F48-I48-J48</f>
        <v>338247</v>
      </c>
    </row>
    <row r="49" spans="1:12" s="7" customFormat="1" ht="22.5" x14ac:dyDescent="0.25">
      <c r="A49" s="21" t="s">
        <v>130</v>
      </c>
      <c r="B49" s="21" t="s">
        <v>137</v>
      </c>
      <c r="C49" s="21" t="s">
        <v>138</v>
      </c>
      <c r="D49" s="22">
        <v>65000</v>
      </c>
      <c r="E49" s="22">
        <v>50000</v>
      </c>
      <c r="F49" s="22">
        <f>G49+H49</f>
        <v>349702</v>
      </c>
      <c r="G49" s="22">
        <v>330157</v>
      </c>
      <c r="H49" s="22">
        <v>19545</v>
      </c>
      <c r="I49" s="22">
        <v>11455</v>
      </c>
      <c r="J49" s="22">
        <v>0</v>
      </c>
      <c r="K49" s="22">
        <f>F49-I49-J49</f>
        <v>338247</v>
      </c>
    </row>
    <row r="50" spans="1:12" s="7" customFormat="1" ht="33" x14ac:dyDescent="0.25">
      <c r="A50" s="21" t="s">
        <v>190</v>
      </c>
      <c r="B50" s="21" t="s">
        <v>140</v>
      </c>
      <c r="C50" s="21" t="s">
        <v>141</v>
      </c>
      <c r="D50" s="22">
        <f>+D51</f>
        <v>31500</v>
      </c>
      <c r="E50" s="22">
        <f>+E51</f>
        <v>21500</v>
      </c>
      <c r="F50" s="22">
        <f>G50+H50</f>
        <v>48944</v>
      </c>
      <c r="G50" s="22">
        <f>+G51</f>
        <v>25968</v>
      </c>
      <c r="H50" s="22">
        <f>+H51</f>
        <v>22976</v>
      </c>
      <c r="I50" s="22">
        <f>+I51</f>
        <v>14015</v>
      </c>
      <c r="J50" s="22">
        <f>+J51</f>
        <v>0</v>
      </c>
      <c r="K50" s="22">
        <f>F50-I50-J50</f>
        <v>34929</v>
      </c>
    </row>
    <row r="51" spans="1:12" s="7" customFormat="1" x14ac:dyDescent="0.25">
      <c r="A51" s="21" t="s">
        <v>191</v>
      </c>
      <c r="B51" s="21" t="s">
        <v>143</v>
      </c>
      <c r="C51" s="21" t="s">
        <v>144</v>
      </c>
      <c r="D51" s="22">
        <v>31500</v>
      </c>
      <c r="E51" s="22">
        <v>21500</v>
      </c>
      <c r="F51" s="22">
        <f>G51+H51</f>
        <v>48944</v>
      </c>
      <c r="G51" s="22">
        <v>25968</v>
      </c>
      <c r="H51" s="22">
        <v>22976</v>
      </c>
      <c r="I51" s="22">
        <v>14015</v>
      </c>
      <c r="J51" s="22">
        <v>0</v>
      </c>
      <c r="K51" s="22">
        <f>F51-I51-J51</f>
        <v>34929</v>
      </c>
    </row>
    <row r="52" spans="1:12" s="7" customFormat="1" ht="22.5" x14ac:dyDescent="0.25">
      <c r="A52" s="21" t="s">
        <v>192</v>
      </c>
      <c r="B52" s="21" t="s">
        <v>193</v>
      </c>
      <c r="C52" s="21" t="s">
        <v>194</v>
      </c>
      <c r="D52" s="22">
        <f>+D53</f>
        <v>-230000</v>
      </c>
      <c r="E52" s="22">
        <f>+E53</f>
        <v>-30000</v>
      </c>
      <c r="F52" s="22">
        <f>G52+H52</f>
        <v>-30000</v>
      </c>
      <c r="G52" s="22">
        <f>+G53</f>
        <v>0</v>
      </c>
      <c r="H52" s="22">
        <f>+H53</f>
        <v>-30000</v>
      </c>
      <c r="I52" s="22">
        <f>+I53</f>
        <v>-30000</v>
      </c>
      <c r="J52" s="22">
        <f>+J53</f>
        <v>0</v>
      </c>
      <c r="K52" s="22">
        <f>F52-I52-J52</f>
        <v>0</v>
      </c>
    </row>
    <row r="53" spans="1:12" s="7" customFormat="1" ht="33" x14ac:dyDescent="0.25">
      <c r="A53" s="21" t="s">
        <v>195</v>
      </c>
      <c r="B53" s="21" t="s">
        <v>146</v>
      </c>
      <c r="C53" s="21" t="s">
        <v>147</v>
      </c>
      <c r="D53" s="22">
        <v>-230000</v>
      </c>
      <c r="E53" s="22">
        <v>-30000</v>
      </c>
      <c r="F53" s="22">
        <f>G53+H53</f>
        <v>-30000</v>
      </c>
      <c r="G53" s="22">
        <v>0</v>
      </c>
      <c r="H53" s="22">
        <v>-30000</v>
      </c>
      <c r="I53" s="22">
        <v>-30000</v>
      </c>
      <c r="J53" s="22">
        <v>0</v>
      </c>
      <c r="K53" s="22">
        <f>F53-I53-J53</f>
        <v>0</v>
      </c>
    </row>
    <row r="54" spans="1:12" s="7" customFormat="1" x14ac:dyDescent="0.25">
      <c r="A54" s="21" t="s">
        <v>196</v>
      </c>
      <c r="B54" s="21" t="s">
        <v>152</v>
      </c>
      <c r="C54" s="21" t="s">
        <v>153</v>
      </c>
      <c r="D54" s="22">
        <f>D55</f>
        <v>156</v>
      </c>
      <c r="E54" s="22">
        <f>E55</f>
        <v>156</v>
      </c>
      <c r="F54" s="22">
        <f>G54+H54</f>
        <v>156</v>
      </c>
      <c r="G54" s="22">
        <f>G55</f>
        <v>0</v>
      </c>
      <c r="H54" s="22">
        <f>H55</f>
        <v>156</v>
      </c>
      <c r="I54" s="22">
        <f>I55</f>
        <v>156</v>
      </c>
      <c r="J54" s="22">
        <f>J55</f>
        <v>0</v>
      </c>
      <c r="K54" s="22">
        <f>F54-I54-J54</f>
        <v>0</v>
      </c>
    </row>
    <row r="55" spans="1:12" s="7" customFormat="1" ht="22.5" x14ac:dyDescent="0.25">
      <c r="A55" s="21" t="s">
        <v>197</v>
      </c>
      <c r="B55" s="21" t="s">
        <v>155</v>
      </c>
      <c r="C55" s="21" t="s">
        <v>156</v>
      </c>
      <c r="D55" s="22">
        <f>D56</f>
        <v>156</v>
      </c>
      <c r="E55" s="22">
        <f>E56</f>
        <v>156</v>
      </c>
      <c r="F55" s="22">
        <f>G55+H55</f>
        <v>156</v>
      </c>
      <c r="G55" s="22">
        <f>G56</f>
        <v>0</v>
      </c>
      <c r="H55" s="22">
        <f>H56</f>
        <v>156</v>
      </c>
      <c r="I55" s="22">
        <f>I56</f>
        <v>156</v>
      </c>
      <c r="J55" s="22">
        <f>J56</f>
        <v>0</v>
      </c>
      <c r="K55" s="22">
        <f>F55-I55-J55</f>
        <v>0</v>
      </c>
    </row>
    <row r="56" spans="1:12" s="7" customFormat="1" ht="96" x14ac:dyDescent="0.25">
      <c r="A56" s="21" t="s">
        <v>198</v>
      </c>
      <c r="B56" s="21" t="s">
        <v>158</v>
      </c>
      <c r="C56" s="21" t="s">
        <v>159</v>
      </c>
      <c r="D56" s="22">
        <f>+D57</f>
        <v>156</v>
      </c>
      <c r="E56" s="22">
        <f>+E57</f>
        <v>156</v>
      </c>
      <c r="F56" s="22">
        <f>G56+H56</f>
        <v>156</v>
      </c>
      <c r="G56" s="22">
        <f>+G57</f>
        <v>0</v>
      </c>
      <c r="H56" s="22">
        <f>+H57</f>
        <v>156</v>
      </c>
      <c r="I56" s="22">
        <f>+I57</f>
        <v>156</v>
      </c>
      <c r="J56" s="22">
        <f>+J57</f>
        <v>0</v>
      </c>
      <c r="K56" s="22">
        <f>F56-I56-J56</f>
        <v>0</v>
      </c>
    </row>
    <row r="57" spans="1:12" s="7" customFormat="1" ht="33" x14ac:dyDescent="0.25">
      <c r="A57" s="21" t="s">
        <v>199</v>
      </c>
      <c r="B57" s="21" t="s">
        <v>164</v>
      </c>
      <c r="C57" s="21" t="s">
        <v>165</v>
      </c>
      <c r="D57" s="22">
        <v>156</v>
      </c>
      <c r="E57" s="22">
        <v>156</v>
      </c>
      <c r="F57" s="22">
        <f>G57+H57</f>
        <v>156</v>
      </c>
      <c r="G57" s="22">
        <v>0</v>
      </c>
      <c r="H57" s="22">
        <v>156</v>
      </c>
      <c r="I57" s="22">
        <v>156</v>
      </c>
      <c r="J57" s="22">
        <v>0</v>
      </c>
      <c r="K57" s="22">
        <f>F57-I57-J57</f>
        <v>0</v>
      </c>
    </row>
    <row r="58" spans="1:12" s="7" customFormat="1" x14ac:dyDescent="0.25">
      <c r="A58" s="19"/>
      <c r="B58" s="19"/>
      <c r="C58" s="19"/>
      <c r="D58" s="20"/>
      <c r="E58" s="20"/>
      <c r="F58" s="20"/>
      <c r="G58" s="20"/>
      <c r="H58" s="20"/>
      <c r="I58" s="20"/>
      <c r="J58" s="20"/>
      <c r="K58" s="20"/>
    </row>
    <row r="59" spans="1:12" x14ac:dyDescent="0.25">
      <c r="A59" s="24" t="s">
        <v>169</v>
      </c>
      <c r="B59" s="24"/>
      <c r="C59" s="24"/>
      <c r="D59" s="24"/>
      <c r="E59" s="24" t="s">
        <v>171</v>
      </c>
      <c r="F59" s="24"/>
      <c r="G59" s="24"/>
      <c r="H59" s="24"/>
      <c r="I59" s="24" t="s">
        <v>172</v>
      </c>
      <c r="J59" s="24"/>
      <c r="K59" s="24"/>
      <c r="L59" s="24"/>
    </row>
    <row r="60" spans="1:12" x14ac:dyDescent="0.25">
      <c r="A60" s="3" t="s">
        <v>170</v>
      </c>
      <c r="B60" s="3"/>
      <c r="C60" s="3"/>
      <c r="D60" s="3"/>
      <c r="E60" s="3" t="s">
        <v>171</v>
      </c>
      <c r="F60" s="3"/>
      <c r="G60" s="3"/>
      <c r="H60" s="3"/>
      <c r="I60" s="3"/>
      <c r="J60" s="3"/>
      <c r="K60" s="3"/>
      <c r="L60" s="3"/>
    </row>
    <row r="117" spans="1:20" x14ac:dyDescent="0.25">
      <c r="A117" s="23"/>
      <c r="B117" s="23"/>
      <c r="C117" s="23"/>
      <c r="D117" s="23"/>
      <c r="I117" s="23"/>
      <c r="J117" s="23"/>
      <c r="K117" s="23"/>
      <c r="L117" s="23"/>
      <c r="Q117" s="23"/>
      <c r="R117" s="23"/>
      <c r="S117" s="23"/>
      <c r="T117" s="23"/>
    </row>
  </sheetData>
  <mergeCells count="22">
    <mergeCell ref="A59:D59"/>
    <mergeCell ref="A60:D60"/>
    <mergeCell ref="E59:H59"/>
    <mergeCell ref="E60:H60"/>
    <mergeCell ref="I59:L59"/>
    <mergeCell ref="I60:L60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5"/>
  <sheetViews>
    <sheetView workbookViewId="0"/>
  </sheetViews>
  <sheetFormatPr defaultRowHeight="15" x14ac:dyDescent="0.25"/>
  <cols>
    <col min="1" max="1" width="3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69.95" customHeight="1" x14ac:dyDescent="0.25">
      <c r="A3" s="4" t="s">
        <v>200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.75" thickBot="1" x14ac:dyDescent="0.3"/>
    <row r="6" spans="1:11" s="7" customFormat="1" ht="15.75" thickBot="1" x14ac:dyDescent="0.3">
      <c r="A6" s="5" t="s">
        <v>4</v>
      </c>
      <c r="B6" s="6"/>
      <c r="C6" s="14" t="s">
        <v>6</v>
      </c>
      <c r="D6" s="14" t="s">
        <v>8</v>
      </c>
      <c r="E6" s="14" t="s">
        <v>9</v>
      </c>
      <c r="F6" s="12" t="s">
        <v>10</v>
      </c>
      <c r="G6" s="18"/>
      <c r="H6" s="13"/>
      <c r="I6" s="14" t="s">
        <v>15</v>
      </c>
      <c r="J6" s="14" t="s">
        <v>16</v>
      </c>
      <c r="K6" s="14" t="s">
        <v>17</v>
      </c>
    </row>
    <row r="7" spans="1:11" s="7" customFormat="1" x14ac:dyDescent="0.25">
      <c r="A7" s="8"/>
      <c r="B7" s="9"/>
      <c r="C7" s="15"/>
      <c r="D7" s="15"/>
      <c r="E7" s="15"/>
      <c r="F7" s="14" t="s">
        <v>11</v>
      </c>
      <c r="G7" s="14" t="s">
        <v>13</v>
      </c>
      <c r="H7" s="14" t="s">
        <v>14</v>
      </c>
      <c r="I7" s="15"/>
      <c r="J7" s="15"/>
      <c r="K7" s="15"/>
    </row>
    <row r="8" spans="1:11" s="7" customFormat="1" x14ac:dyDescent="0.25">
      <c r="A8" s="8"/>
      <c r="B8" s="9"/>
      <c r="C8" s="15"/>
      <c r="D8" s="15"/>
      <c r="E8" s="15"/>
      <c r="F8" s="15"/>
      <c r="G8" s="15"/>
      <c r="H8" s="15"/>
      <c r="I8" s="15"/>
      <c r="J8" s="15"/>
      <c r="K8" s="15"/>
    </row>
    <row r="9" spans="1:11" s="7" customFormat="1" ht="15.75" thickBot="1" x14ac:dyDescent="0.3">
      <c r="A9" s="10"/>
      <c r="B9" s="11"/>
      <c r="C9" s="16"/>
      <c r="D9" s="16"/>
      <c r="E9" s="16"/>
      <c r="F9" s="16"/>
      <c r="G9" s="16"/>
      <c r="H9" s="16"/>
      <c r="I9" s="16"/>
      <c r="J9" s="16"/>
      <c r="K9" s="16"/>
    </row>
    <row r="10" spans="1:11" s="7" customFormat="1" ht="15.75" thickBot="1" x14ac:dyDescent="0.3">
      <c r="A10" s="12" t="s">
        <v>5</v>
      </c>
      <c r="B10" s="13"/>
      <c r="C10" s="17" t="s">
        <v>7</v>
      </c>
      <c r="D10" s="17">
        <v>1</v>
      </c>
      <c r="E10" s="17">
        <v>2</v>
      </c>
      <c r="F10" s="17" t="s">
        <v>12</v>
      </c>
      <c r="G10" s="17">
        <v>4</v>
      </c>
      <c r="H10" s="17">
        <v>5</v>
      </c>
      <c r="I10" s="17">
        <v>6</v>
      </c>
      <c r="J10" s="17">
        <v>7</v>
      </c>
      <c r="K10" s="17" t="s">
        <v>18</v>
      </c>
    </row>
    <row r="11" spans="1:11" s="7" customFormat="1" ht="22.5" x14ac:dyDescent="0.25">
      <c r="A11" s="21" t="s">
        <v>19</v>
      </c>
      <c r="B11" s="21" t="s">
        <v>201</v>
      </c>
      <c r="C11" s="21" t="s">
        <v>21</v>
      </c>
      <c r="D11" s="22">
        <f>D12+D17</f>
        <v>361040</v>
      </c>
      <c r="E11" s="22">
        <f>E12+E17</f>
        <v>161040</v>
      </c>
      <c r="F11" s="22">
        <f>G11+H11</f>
        <v>49040</v>
      </c>
      <c r="G11" s="22">
        <f>G12+G17</f>
        <v>0</v>
      </c>
      <c r="H11" s="22">
        <f>H12+H17</f>
        <v>49040</v>
      </c>
      <c r="I11" s="22">
        <f>I12+I17</f>
        <v>49040</v>
      </c>
      <c r="J11" s="22">
        <f>J12+J17</f>
        <v>0</v>
      </c>
      <c r="K11" s="22">
        <f>F11-I11-J11</f>
        <v>0</v>
      </c>
    </row>
    <row r="12" spans="1:11" s="7" customFormat="1" x14ac:dyDescent="0.25">
      <c r="A12" s="21" t="s">
        <v>22</v>
      </c>
      <c r="B12" s="21" t="s">
        <v>26</v>
      </c>
      <c r="C12" s="21" t="s">
        <v>27</v>
      </c>
      <c r="D12" s="22">
        <f>+D13</f>
        <v>230000</v>
      </c>
      <c r="E12" s="22">
        <f>+E13</f>
        <v>30000</v>
      </c>
      <c r="F12" s="22">
        <f>G12+H12</f>
        <v>30000</v>
      </c>
      <c r="G12" s="22">
        <f>+G13</f>
        <v>0</v>
      </c>
      <c r="H12" s="22">
        <f>+H13</f>
        <v>30000</v>
      </c>
      <c r="I12" s="22">
        <f>+I13</f>
        <v>30000</v>
      </c>
      <c r="J12" s="22">
        <f>+J13</f>
        <v>0</v>
      </c>
      <c r="K12" s="22">
        <f>F12-I12-J12</f>
        <v>0</v>
      </c>
    </row>
    <row r="13" spans="1:11" s="7" customFormat="1" x14ac:dyDescent="0.25">
      <c r="A13" s="21" t="s">
        <v>202</v>
      </c>
      <c r="B13" s="21" t="s">
        <v>113</v>
      </c>
      <c r="C13" s="21" t="s">
        <v>114</v>
      </c>
      <c r="D13" s="22">
        <f>+D14</f>
        <v>230000</v>
      </c>
      <c r="E13" s="22">
        <f>+E14</f>
        <v>30000</v>
      </c>
      <c r="F13" s="22">
        <f>G13+H13</f>
        <v>30000</v>
      </c>
      <c r="G13" s="22">
        <f>+G14</f>
        <v>0</v>
      </c>
      <c r="H13" s="22">
        <f>+H14</f>
        <v>30000</v>
      </c>
      <c r="I13" s="22">
        <f>+I14</f>
        <v>30000</v>
      </c>
      <c r="J13" s="22">
        <f>+J14</f>
        <v>0</v>
      </c>
      <c r="K13" s="22">
        <f>F13-I13-J13</f>
        <v>0</v>
      </c>
    </row>
    <row r="14" spans="1:11" s="7" customFormat="1" ht="22.5" x14ac:dyDescent="0.25">
      <c r="A14" s="21" t="s">
        <v>175</v>
      </c>
      <c r="B14" s="21" t="s">
        <v>128</v>
      </c>
      <c r="C14" s="21" t="s">
        <v>129</v>
      </c>
      <c r="D14" s="22">
        <f>+D15</f>
        <v>230000</v>
      </c>
      <c r="E14" s="22">
        <f>+E15</f>
        <v>30000</v>
      </c>
      <c r="F14" s="22">
        <f>G14+H14</f>
        <v>30000</v>
      </c>
      <c r="G14" s="22">
        <f>+G15</f>
        <v>0</v>
      </c>
      <c r="H14" s="22">
        <f>+H15</f>
        <v>30000</v>
      </c>
      <c r="I14" s="22">
        <f>+I15</f>
        <v>30000</v>
      </c>
      <c r="J14" s="22">
        <f>+J15</f>
        <v>0</v>
      </c>
      <c r="K14" s="22">
        <f>F14-I14-J14</f>
        <v>0</v>
      </c>
    </row>
    <row r="15" spans="1:11" s="7" customFormat="1" ht="22.5" x14ac:dyDescent="0.25">
      <c r="A15" s="21" t="s">
        <v>203</v>
      </c>
      <c r="B15" s="21" t="s">
        <v>193</v>
      </c>
      <c r="C15" s="21" t="s">
        <v>194</v>
      </c>
      <c r="D15" s="22">
        <f>+D16</f>
        <v>230000</v>
      </c>
      <c r="E15" s="22">
        <f>+E16</f>
        <v>30000</v>
      </c>
      <c r="F15" s="22">
        <f>G15+H15</f>
        <v>30000</v>
      </c>
      <c r="G15" s="22">
        <f>+G16</f>
        <v>0</v>
      </c>
      <c r="H15" s="22">
        <f>+H16</f>
        <v>30000</v>
      </c>
      <c r="I15" s="22">
        <f>+I16</f>
        <v>30000</v>
      </c>
      <c r="J15" s="22">
        <f>+J16</f>
        <v>0</v>
      </c>
      <c r="K15" s="22">
        <f>F15-I15-J15</f>
        <v>0</v>
      </c>
    </row>
    <row r="16" spans="1:11" s="7" customFormat="1" x14ac:dyDescent="0.25">
      <c r="A16" s="21" t="s">
        <v>204</v>
      </c>
      <c r="B16" s="21" t="s">
        <v>149</v>
      </c>
      <c r="C16" s="21" t="s">
        <v>150</v>
      </c>
      <c r="D16" s="22">
        <v>230000</v>
      </c>
      <c r="E16" s="22">
        <v>30000</v>
      </c>
      <c r="F16" s="22">
        <f>G16+H16</f>
        <v>30000</v>
      </c>
      <c r="G16" s="22">
        <v>0</v>
      </c>
      <c r="H16" s="22">
        <v>30000</v>
      </c>
      <c r="I16" s="22">
        <v>30000</v>
      </c>
      <c r="J16" s="22">
        <v>0</v>
      </c>
      <c r="K16" s="22">
        <f>F16-I16-J16</f>
        <v>0</v>
      </c>
    </row>
    <row r="17" spans="1:12" s="7" customFormat="1" x14ac:dyDescent="0.25">
      <c r="A17" s="21" t="s">
        <v>180</v>
      </c>
      <c r="B17" s="21" t="s">
        <v>152</v>
      </c>
      <c r="C17" s="21" t="s">
        <v>153</v>
      </c>
      <c r="D17" s="22">
        <f>D18</f>
        <v>131040</v>
      </c>
      <c r="E17" s="22">
        <f>E18</f>
        <v>131040</v>
      </c>
      <c r="F17" s="22">
        <f>G17+H17</f>
        <v>19040</v>
      </c>
      <c r="G17" s="22">
        <f>G18</f>
        <v>0</v>
      </c>
      <c r="H17" s="22">
        <f>H18</f>
        <v>19040</v>
      </c>
      <c r="I17" s="22">
        <f>I18</f>
        <v>19040</v>
      </c>
      <c r="J17" s="22">
        <f>J18</f>
        <v>0</v>
      </c>
      <c r="K17" s="22">
        <f>F17-I17-J17</f>
        <v>0</v>
      </c>
    </row>
    <row r="18" spans="1:12" s="7" customFormat="1" ht="22.5" x14ac:dyDescent="0.25">
      <c r="A18" s="21" t="s">
        <v>85</v>
      </c>
      <c r="B18" s="21" t="s">
        <v>155</v>
      </c>
      <c r="C18" s="21" t="s">
        <v>156</v>
      </c>
      <c r="D18" s="22">
        <f>D19</f>
        <v>131040</v>
      </c>
      <c r="E18" s="22">
        <f>E19</f>
        <v>131040</v>
      </c>
      <c r="F18" s="22">
        <f>G18+H18</f>
        <v>19040</v>
      </c>
      <c r="G18" s="22">
        <f>G19</f>
        <v>0</v>
      </c>
      <c r="H18" s="22">
        <f>H19</f>
        <v>19040</v>
      </c>
      <c r="I18" s="22">
        <f>I19</f>
        <v>19040</v>
      </c>
      <c r="J18" s="22">
        <f>J19</f>
        <v>0</v>
      </c>
      <c r="K18" s="22">
        <f>F18-I18-J18</f>
        <v>0</v>
      </c>
    </row>
    <row r="19" spans="1:12" s="7" customFormat="1" ht="96" x14ac:dyDescent="0.25">
      <c r="A19" s="21" t="s">
        <v>88</v>
      </c>
      <c r="B19" s="21" t="s">
        <v>158</v>
      </c>
      <c r="C19" s="21" t="s">
        <v>159</v>
      </c>
      <c r="D19" s="22">
        <f>+D20+D21</f>
        <v>131040</v>
      </c>
      <c r="E19" s="22">
        <f>+E20+E21</f>
        <v>131040</v>
      </c>
      <c r="F19" s="22">
        <f>G19+H19</f>
        <v>19040</v>
      </c>
      <c r="G19" s="22">
        <f>+G20+G21</f>
        <v>0</v>
      </c>
      <c r="H19" s="22">
        <f>+H20+H21</f>
        <v>19040</v>
      </c>
      <c r="I19" s="22">
        <f>+I20+I21</f>
        <v>19040</v>
      </c>
      <c r="J19" s="22">
        <f>+J20+J21</f>
        <v>0</v>
      </c>
      <c r="K19" s="22">
        <f>F19-I19-J19</f>
        <v>0</v>
      </c>
    </row>
    <row r="20" spans="1:12" s="7" customFormat="1" ht="33" x14ac:dyDescent="0.25">
      <c r="A20" s="21" t="s">
        <v>109</v>
      </c>
      <c r="B20" s="21" t="s">
        <v>161</v>
      </c>
      <c r="C20" s="21" t="s">
        <v>162</v>
      </c>
      <c r="D20" s="22">
        <v>112000</v>
      </c>
      <c r="E20" s="22">
        <v>112000</v>
      </c>
      <c r="F20" s="22">
        <f>G20+H20</f>
        <v>0</v>
      </c>
      <c r="G20" s="22">
        <v>0</v>
      </c>
      <c r="H20" s="22">
        <v>0</v>
      </c>
      <c r="I20" s="22">
        <v>0</v>
      </c>
      <c r="J20" s="22">
        <v>0</v>
      </c>
      <c r="K20" s="22">
        <f>F20-I20-J20</f>
        <v>0</v>
      </c>
    </row>
    <row r="21" spans="1:12" s="7" customFormat="1" ht="22.5" x14ac:dyDescent="0.25">
      <c r="A21" s="21" t="s">
        <v>205</v>
      </c>
      <c r="B21" s="21" t="s">
        <v>167</v>
      </c>
      <c r="C21" s="21" t="s">
        <v>168</v>
      </c>
      <c r="D21" s="22">
        <v>19040</v>
      </c>
      <c r="E21" s="22">
        <v>19040</v>
      </c>
      <c r="F21" s="22">
        <f>G21+H21</f>
        <v>19040</v>
      </c>
      <c r="G21" s="22">
        <v>0</v>
      </c>
      <c r="H21" s="22">
        <v>19040</v>
      </c>
      <c r="I21" s="22">
        <v>19040</v>
      </c>
      <c r="J21" s="22">
        <v>0</v>
      </c>
      <c r="K21" s="22">
        <f>F21-I21-J21</f>
        <v>0</v>
      </c>
    </row>
    <row r="22" spans="1:12" s="7" customFormat="1" x14ac:dyDescent="0.25">
      <c r="A22" s="19"/>
      <c r="B22" s="19"/>
      <c r="C22" s="19"/>
      <c r="D22" s="20"/>
      <c r="E22" s="20"/>
      <c r="F22" s="20"/>
      <c r="G22" s="20"/>
      <c r="H22" s="20"/>
      <c r="I22" s="20"/>
      <c r="J22" s="20"/>
      <c r="K22" s="20"/>
    </row>
    <row r="23" spans="1:12" x14ac:dyDescent="0.25">
      <c r="A23" s="24" t="s">
        <v>169</v>
      </c>
      <c r="B23" s="24"/>
      <c r="C23" s="24"/>
      <c r="D23" s="24"/>
      <c r="E23" s="24" t="s">
        <v>171</v>
      </c>
      <c r="F23" s="24"/>
      <c r="G23" s="24"/>
      <c r="H23" s="24"/>
      <c r="I23" s="24" t="s">
        <v>172</v>
      </c>
      <c r="J23" s="24"/>
      <c r="K23" s="24"/>
      <c r="L23" s="24"/>
    </row>
    <row r="24" spans="1:12" x14ac:dyDescent="0.25">
      <c r="A24" s="3" t="s">
        <v>170</v>
      </c>
      <c r="B24" s="3"/>
      <c r="C24" s="3"/>
      <c r="D24" s="3"/>
      <c r="E24" s="3" t="s">
        <v>171</v>
      </c>
      <c r="F24" s="3"/>
      <c r="G24" s="3"/>
      <c r="H24" s="3"/>
      <c r="I24" s="3"/>
      <c r="J24" s="3"/>
      <c r="K24" s="3"/>
      <c r="L24" s="3"/>
    </row>
    <row r="45" spans="1:20" x14ac:dyDescent="0.25">
      <c r="A45" s="23"/>
      <c r="B45" s="23"/>
      <c r="C45" s="23"/>
      <c r="D45" s="23"/>
      <c r="I45" s="23"/>
      <c r="J45" s="23"/>
      <c r="K45" s="23"/>
      <c r="L45" s="23"/>
      <c r="Q45" s="23"/>
      <c r="R45" s="23"/>
      <c r="S45" s="23"/>
      <c r="T45" s="23"/>
    </row>
  </sheetData>
  <mergeCells count="22">
    <mergeCell ref="A23:D23"/>
    <mergeCell ref="A24:D24"/>
    <mergeCell ref="E23:H23"/>
    <mergeCell ref="E24:H24"/>
    <mergeCell ref="I23:L23"/>
    <mergeCell ref="I24:L24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Sheet1</vt:lpstr>
      <vt:lpstr>Sheet2</vt:lpstr>
      <vt:lpstr>Sheet3</vt:lpstr>
      <vt:lpstr>Sheet4</vt:lpstr>
      <vt:lpstr>Sheet5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</dc:creator>
  <cp:lastModifiedBy>Stefan</cp:lastModifiedBy>
  <dcterms:created xsi:type="dcterms:W3CDTF">2020-05-07T08:37:33Z</dcterms:created>
  <dcterms:modified xsi:type="dcterms:W3CDTF">2020-05-07T08:37:39Z</dcterms:modified>
</cp:coreProperties>
</file>