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J18" i="1"/>
  <c r="D20" i="1"/>
  <c r="D19" i="1" s="1"/>
  <c r="E20" i="1"/>
  <c r="E19" i="1" s="1"/>
  <c r="F20" i="1"/>
  <c r="F19" i="1" s="1"/>
  <c r="G20" i="1"/>
  <c r="G19" i="1" s="1"/>
  <c r="H20" i="1"/>
  <c r="J20" i="1" s="1"/>
  <c r="I20" i="1"/>
  <c r="I19" i="1" s="1"/>
  <c r="K20" i="1"/>
  <c r="K19" i="1" s="1"/>
  <c r="J21" i="1"/>
  <c r="D23" i="1"/>
  <c r="D24" i="1"/>
  <c r="E24" i="1"/>
  <c r="E23" i="1" s="1"/>
  <c r="F24" i="1"/>
  <c r="F23" i="1" s="1"/>
  <c r="G24" i="1"/>
  <c r="G23" i="1" s="1"/>
  <c r="H24" i="1"/>
  <c r="H23" i="1" s="1"/>
  <c r="I24" i="1"/>
  <c r="I23" i="1" s="1"/>
  <c r="J24" i="1"/>
  <c r="K24" i="1"/>
  <c r="K23" i="1" s="1"/>
  <c r="J25" i="1"/>
  <c r="J26" i="1"/>
  <c r="D27" i="1"/>
  <c r="E27" i="1"/>
  <c r="F27" i="1"/>
  <c r="G27" i="1"/>
  <c r="H27" i="1"/>
  <c r="I27" i="1"/>
  <c r="J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K31" i="1"/>
  <c r="K30" i="1" s="1"/>
  <c r="J32" i="1"/>
  <c r="J33" i="1"/>
  <c r="J34" i="1"/>
  <c r="J35" i="1"/>
  <c r="J36" i="1"/>
  <c r="D38" i="1"/>
  <c r="D37" i="1" s="1"/>
  <c r="E38" i="1"/>
  <c r="E37" i="1" s="1"/>
  <c r="F38" i="1"/>
  <c r="F37" i="1" s="1"/>
  <c r="G38" i="1"/>
  <c r="G37" i="1" s="1"/>
  <c r="H38" i="1"/>
  <c r="H37" i="1" s="1"/>
  <c r="J37" i="1" s="1"/>
  <c r="I38" i="1"/>
  <c r="I37" i="1" s="1"/>
  <c r="J38" i="1"/>
  <c r="K38" i="1"/>
  <c r="K37" i="1" s="1"/>
  <c r="J39" i="1"/>
  <c r="D40" i="1"/>
  <c r="E40" i="1"/>
  <c r="F40" i="1"/>
  <c r="G40" i="1"/>
  <c r="H40" i="1"/>
  <c r="I40" i="1"/>
  <c r="J40" i="1"/>
  <c r="K40" i="1"/>
  <c r="J41" i="1"/>
  <c r="D42" i="1"/>
  <c r="E42" i="1"/>
  <c r="F42" i="1"/>
  <c r="G42" i="1"/>
  <c r="H42" i="1"/>
  <c r="J42" i="1" s="1"/>
  <c r="I42" i="1"/>
  <c r="K42" i="1"/>
  <c r="J43" i="1"/>
  <c r="D46" i="1"/>
  <c r="D45" i="1" s="1"/>
  <c r="D44" i="1" s="1"/>
  <c r="E46" i="1"/>
  <c r="E45" i="1" s="1"/>
  <c r="E44" i="1" s="1"/>
  <c r="F46" i="1"/>
  <c r="F45" i="1" s="1"/>
  <c r="F44" i="1" s="1"/>
  <c r="G46" i="1"/>
  <c r="G45" i="1" s="1"/>
  <c r="G44" i="1" s="1"/>
  <c r="H46" i="1"/>
  <c r="H45" i="1" s="1"/>
  <c r="I46" i="1"/>
  <c r="I45" i="1" s="1"/>
  <c r="I44" i="1" s="1"/>
  <c r="K46" i="1"/>
  <c r="K45" i="1" s="1"/>
  <c r="K44" i="1" s="1"/>
  <c r="J47" i="1"/>
  <c r="J48" i="1"/>
  <c r="D51" i="1"/>
  <c r="D50" i="1" s="1"/>
  <c r="D49" i="1" s="1"/>
  <c r="E51" i="1"/>
  <c r="E50" i="1" s="1"/>
  <c r="E49" i="1" s="1"/>
  <c r="F51" i="1"/>
  <c r="F50" i="1" s="1"/>
  <c r="F49" i="1" s="1"/>
  <c r="G51" i="1"/>
  <c r="G50" i="1" s="1"/>
  <c r="G49" i="1" s="1"/>
  <c r="H51" i="1"/>
  <c r="J51" i="1" s="1"/>
  <c r="I51" i="1"/>
  <c r="I50" i="1" s="1"/>
  <c r="I49" i="1" s="1"/>
  <c r="K51" i="1"/>
  <c r="K50" i="1" s="1"/>
  <c r="K49" i="1" s="1"/>
  <c r="J52" i="1"/>
  <c r="J54" i="1"/>
  <c r="D55" i="1"/>
  <c r="E55" i="1"/>
  <c r="F55" i="1"/>
  <c r="G55" i="1"/>
  <c r="H55" i="1"/>
  <c r="I55" i="1"/>
  <c r="J55" i="1" s="1"/>
  <c r="K55" i="1"/>
  <c r="J56" i="1"/>
  <c r="H22" i="1" l="1"/>
  <c r="J23" i="1"/>
  <c r="G22" i="1"/>
  <c r="G11" i="1" s="1"/>
  <c r="G53" i="1" s="1"/>
  <c r="F22" i="1"/>
  <c r="I11" i="1"/>
  <c r="I53" i="1" s="1"/>
  <c r="E22" i="1"/>
  <c r="E11" i="1" s="1"/>
  <c r="E53" i="1" s="1"/>
  <c r="H12" i="1"/>
  <c r="J13" i="1"/>
  <c r="J30" i="1"/>
  <c r="K22" i="1"/>
  <c r="K11" i="1" s="1"/>
  <c r="K53" i="1" s="1"/>
  <c r="D22" i="1"/>
  <c r="D11" i="1" s="1"/>
  <c r="D53" i="1" s="1"/>
  <c r="F11" i="1"/>
  <c r="F53" i="1" s="1"/>
  <c r="H44" i="1"/>
  <c r="J44" i="1" s="1"/>
  <c r="J45" i="1"/>
  <c r="I22" i="1"/>
  <c r="H19" i="1"/>
  <c r="J19" i="1" s="1"/>
  <c r="H50" i="1"/>
  <c r="J46" i="1"/>
  <c r="J31" i="1"/>
  <c r="J14" i="1"/>
  <c r="J12" i="1" l="1"/>
  <c r="J50" i="1"/>
  <c r="H49" i="1"/>
  <c r="J49" i="1" s="1"/>
  <c r="J22" i="1"/>
  <c r="H11" i="1" l="1"/>
  <c r="H53" i="1" l="1"/>
  <c r="J53" i="1" s="1"/>
  <c r="J11" i="1"/>
</calcChain>
</file>

<file path=xl/sharedStrings.xml><?xml version="1.0" encoding="utf-8"?>
<sst xmlns="http://schemas.openxmlformats.org/spreadsheetml/2006/main" count="178" uniqueCount="164">
  <si>
    <t>JUDETUL  VASLUI</t>
  </si>
  <si>
    <t>COMUNA SOLESTI</t>
  </si>
  <si>
    <t>Biroul contabilitate</t>
  </si>
  <si>
    <t xml:space="preserve"> Anexa 13</t>
  </si>
  <si>
    <t>Cont de executie - Cheltuieli - Bugetul local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</si>
  <si>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</si>
  <si>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</si>
  <si>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</si>
  <si>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</si>
  <si>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</si>
  <si>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</si>
  <si>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</si>
  <si>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</si>
  <si>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</si>
  <si>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</si>
  <si>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</si>
  <si>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</si>
  <si>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</si>
  <si>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</si>
  <si>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</si>
  <si>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</si>
  <si>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</si>
  <si>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</si>
  <si>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</si>
  <si>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</si>
  <si>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</si>
  <si>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</si>
  <si>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</si>
  <si>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</si>
  <si>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</si>
  <si>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</si>
  <si>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</si>
  <si>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</si>
  <si>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</si>
  <si>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</si>
  <si>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</si>
  <si>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</si>
  <si>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</si>
  <si>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</si>
  <si>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</si>
  <si>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</si>
  <si>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</si>
  <si>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</si>
  <si>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</si>
  <si>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</si>
  <si>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</si>
  <si>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</si>
  <si>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</si>
  <si>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</si>
  <si>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</si>
  <si>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</si>
  <si>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</si>
  <si>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</si>
  <si>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</si>
  <si>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</si>
  <si>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</si>
  <si>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</si>
  <si>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</si>
  <si>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</si>
  <si>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</si>
  <si>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</si>
  <si>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</si>
  <si>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</si>
  <si>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</si>
  <si>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</si>
  <si>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</si>
  <si>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</si>
  <si>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</si>
  <si>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</si>
  <si>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</si>
  <si>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</si>
  <si>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</si>
  <si>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</si>
  <si>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</si>
  <si>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43</t>
  </si>
  <si>
    <t>Alte cheltuieli in domeniul invatamantului</t>
  </si>
  <si>
    <t>65.02.50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</si>
  <si>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</si>
  <si>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</si>
  <si>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</si>
  <si>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</si>
  <si>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</si>
  <si>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</si>
  <si>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</si>
  <si>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</si>
  <si>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</si>
  <si>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58</t>
  </si>
  <si>
    <t>Camine culturale</t>
  </si>
  <si>
    <t>67.02.03.07</t>
  </si>
  <si>
    <t>60</t>
  </si>
  <si>
    <t>Consolidarea si restaurarea monumentelor istorice</t>
  </si>
  <si>
    <t>67.02.03.12</t>
  </si>
  <si>
    <t>61</t>
  </si>
  <si>
    <t>Alte servicii culturale</t>
  </si>
  <si>
    <t>67.02.03.30</t>
  </si>
  <si>
    <t>67</t>
  </si>
  <si>
    <t>Alte servicii in domeniile culturii, recreerii si religiei</t>
  </si>
  <si>
    <t>67.02.50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</si>
  <si>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</si>
  <si>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</si>
  <si>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</si>
  <si>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</si>
  <si>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</si>
  <si>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</si>
  <si>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</si>
  <si>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</si>
  <si>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</si>
  <si>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76</t>
  </si>
  <si>
    <t>Prevenirea excluderii sociale (cod 68.02.15.01+68.02.15.02)</t>
  </si>
  <si>
    <t>68.02.15</t>
  </si>
  <si>
    <t>77</t>
  </si>
  <si>
    <t>Ajutor social</t>
  </si>
  <si>
    <t>68.02.15.01</t>
  </si>
  <si>
    <t>79</t>
  </si>
  <si>
    <t>Alte cheltuieli in domeniul asiaurarilor si asistentei  sociale</t>
  </si>
  <si>
    <t>68.02.50</t>
  </si>
  <si>
    <t>80</t>
  </si>
  <si>
    <t>Alte cheltuieli in domeniul  asistentei  sociale</t>
  </si>
  <si>
    <t>68.02.50.50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</si>
  <si>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</si>
  <si>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</si>
  <si>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</si>
  <si>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</si>
  <si>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</si>
  <si>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</si>
  <si>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</si>
  <si>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</si>
  <si>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</si>
  <si>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</si>
  <si>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</si>
  <si>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</si>
  <si>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91</t>
  </si>
  <si>
    <t xml:space="preserve">Alte servicii in domeniile locuintelor, serviciilor si dezvoltarii comunale </t>
  </si>
  <si>
    <t>70.02.50</t>
  </si>
  <si>
    <t>99</t>
  </si>
  <si>
    <t>Partea a V-a ACTIUNI ECONOMICE   (cod 80.02+81.02+83.02+84.02+87.02)</t>
  </si>
  <si>
    <t>79.02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</si>
  <si>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</si>
  <si>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</si>
  <si>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</si>
  <si>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</si>
  <si>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</si>
  <si>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</si>
  <si>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</si>
  <si>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</si>
  <si>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</si>
  <si>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132</t>
  </si>
  <si>
    <t>VII. REZERVE, EXCEDENT / DEFICIT</t>
  </si>
  <si>
    <t>96.02</t>
  </si>
  <si>
    <t>135</t>
  </si>
  <si>
    <t xml:space="preserve">    Excedentul secţiunii de funcţionare</t>
  </si>
  <si>
    <t>98.02.96</t>
  </si>
  <si>
    <t>=</t>
  </si>
  <si>
    <t>137</t>
  </si>
  <si>
    <t>DEFICIT          99.02.96 + 99.02.97</t>
  </si>
  <si>
    <t>99.02</t>
  </si>
  <si>
    <t>139</t>
  </si>
  <si>
    <t xml:space="preserve">    Deficitul secţiunii de dezvoltare</t>
  </si>
  <si>
    <t>99.02.97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</si>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</sst>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D12+D19+D22+D44+D49</f>
        <v>5245774</v>
      </c>
      <c r="E11" s="11">
        <f>E12+E19+E22+E44+E49</f>
        <v>4305061</v>
      </c>
      <c r="F11" s="11">
        <f>F12+F19+F22+F44+F49</f>
        <v>5245774</v>
      </c>
      <c r="G11" s="11">
        <f>G12+G19+G22+G44+G49</f>
        <v>5245774</v>
      </c>
      <c r="H11" s="11">
        <f>H12+H19+H22+H44+H49</f>
        <v>5118311</v>
      </c>
      <c r="I11" s="11">
        <f>I12+I19+I22+I44+I49</f>
        <v>5087566</v>
      </c>
      <c r="J11" s="11">
        <f>H11-I11</f>
        <v>30745</v>
      </c>
      <c r="K11" s="11">
        <f>K12+K19+K22+K44+K49</f>
        <v>4250910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1447088</v>
      </c>
      <c r="E12" s="11">
        <f>E13+E16</f>
        <v>1346880</v>
      </c>
      <c r="F12" s="11">
        <f>F13+F16</f>
        <v>1447088</v>
      </c>
      <c r="G12" s="11">
        <f>G13+G16</f>
        <v>1447088</v>
      </c>
      <c r="H12" s="11">
        <f>H13+H16</f>
        <v>1447012</v>
      </c>
      <c r="I12" s="11">
        <f>I13+I16</f>
        <v>1444882</v>
      </c>
      <c r="J12" s="11">
        <f>H12-I12</f>
        <v>2130</v>
      </c>
      <c r="K12" s="11">
        <f>K13+K16</f>
        <v>1301800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1439588</v>
      </c>
      <c r="E13" s="11">
        <f>E14</f>
        <v>1220776</v>
      </c>
      <c r="F13" s="11">
        <f>F14</f>
        <v>1439588</v>
      </c>
      <c r="G13" s="11">
        <f>G14</f>
        <v>1439588</v>
      </c>
      <c r="H13" s="11">
        <f>H14</f>
        <v>1439512</v>
      </c>
      <c r="I13" s="11">
        <f>I14</f>
        <v>1437436</v>
      </c>
      <c r="J13" s="11">
        <f>H13-I13</f>
        <v>2076</v>
      </c>
      <c r="K13" s="11">
        <f>K14</f>
        <v>1294354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1439588</v>
      </c>
      <c r="E14" s="11">
        <f>E15</f>
        <v>1220776</v>
      </c>
      <c r="F14" s="11">
        <f>F15</f>
        <v>1439588</v>
      </c>
      <c r="G14" s="11">
        <f>G15</f>
        <v>1439588</v>
      </c>
      <c r="H14" s="11">
        <f>H15</f>
        <v>1439512</v>
      </c>
      <c r="I14" s="11">
        <f>I15</f>
        <v>1437436</v>
      </c>
      <c r="J14" s="11">
        <f>H14-I14</f>
        <v>2076</v>
      </c>
      <c r="K14" s="11">
        <f>K15</f>
        <v>1294354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1439588</v>
      </c>
      <c r="E15" s="11">
        <v>1220776</v>
      </c>
      <c r="F15" s="11">
        <v>1439588</v>
      </c>
      <c r="G15" s="11">
        <v>1439588</v>
      </c>
      <c r="H15" s="11">
        <v>1439512</v>
      </c>
      <c r="I15" s="11">
        <v>1437436</v>
      </c>
      <c r="J15" s="11">
        <f>H15-I15</f>
        <v>2076</v>
      </c>
      <c r="K15" s="11">
        <v>1294354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D17+D18</f>
        <v>7500</v>
      </c>
      <c r="E16" s="11">
        <f>E17+E18</f>
        <v>126104</v>
      </c>
      <c r="F16" s="11">
        <f>F17+F18</f>
        <v>7500</v>
      </c>
      <c r="G16" s="11">
        <f>G17+G18</f>
        <v>7500</v>
      </c>
      <c r="H16" s="11">
        <f>H17+H18</f>
        <v>7500</v>
      </c>
      <c r="I16" s="11">
        <f>I17+I18</f>
        <v>7446</v>
      </c>
      <c r="J16" s="11">
        <f>H16-I16</f>
        <v>54</v>
      </c>
      <c r="K16" s="11">
        <f>K17+K18</f>
        <v>7446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126104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7500</v>
      </c>
      <c r="E18" s="11">
        <v>0</v>
      </c>
      <c r="F18" s="11">
        <v>7500</v>
      </c>
      <c r="G18" s="11">
        <v>7500</v>
      </c>
      <c r="H18" s="11">
        <v>7500</v>
      </c>
      <c r="I18" s="11">
        <v>7446</v>
      </c>
      <c r="J18" s="11">
        <f>H18-I18</f>
        <v>54</v>
      </c>
      <c r="K18" s="11">
        <v>7446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29400</v>
      </c>
      <c r="E19" s="11">
        <f>+E20</f>
        <v>29400</v>
      </c>
      <c r="F19" s="11">
        <f>+F20</f>
        <v>29400</v>
      </c>
      <c r="G19" s="11">
        <f>+G20</f>
        <v>29400</v>
      </c>
      <c r="H19" s="11">
        <f>+H20</f>
        <v>27974</v>
      </c>
      <c r="I19" s="11">
        <f>+I20</f>
        <v>27557</v>
      </c>
      <c r="J19" s="11">
        <f>H19-I19</f>
        <v>417</v>
      </c>
      <c r="K19" s="11">
        <f>+K20</f>
        <v>26962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f>+D21</f>
        <v>29400</v>
      </c>
      <c r="E20" s="11">
        <f>+E21</f>
        <v>29400</v>
      </c>
      <c r="F20" s="11">
        <f>+F21</f>
        <v>29400</v>
      </c>
      <c r="G20" s="11">
        <f>+G21</f>
        <v>29400</v>
      </c>
      <c r="H20" s="11">
        <f>+H21</f>
        <v>27974</v>
      </c>
      <c r="I20" s="11">
        <f>+I21</f>
        <v>27557</v>
      </c>
      <c r="J20" s="11">
        <f>H20-I20</f>
        <v>417</v>
      </c>
      <c r="K20" s="11">
        <f>+K21</f>
        <v>26962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29400</v>
      </c>
      <c r="E21" s="11">
        <v>29400</v>
      </c>
      <c r="F21" s="11">
        <v>29400</v>
      </c>
      <c r="G21" s="11">
        <v>29400</v>
      </c>
      <c r="H21" s="11">
        <v>27974</v>
      </c>
      <c r="I21" s="11">
        <v>27557</v>
      </c>
      <c r="J21" s="11">
        <f>H21-I21</f>
        <v>417</v>
      </c>
      <c r="K21" s="11">
        <v>26962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D23+D30+D37</f>
        <v>2591935</v>
      </c>
      <c r="E22" s="11">
        <f>E23+E30+E37</f>
        <v>2328250</v>
      </c>
      <c r="F22" s="11">
        <f>F23+F30+F37</f>
        <v>2591935</v>
      </c>
      <c r="G22" s="11">
        <f>G23+G30+G37</f>
        <v>2591935</v>
      </c>
      <c r="H22" s="11">
        <f>H23+H30+H37</f>
        <v>2465974</v>
      </c>
      <c r="I22" s="11">
        <f>I23+I30+I37</f>
        <v>2440803</v>
      </c>
      <c r="J22" s="11">
        <f>H22-I22</f>
        <v>25171</v>
      </c>
      <c r="K22" s="11">
        <f>K23+K30+K37</f>
        <v>2570236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D24+D27+D29</f>
        <v>1755220</v>
      </c>
      <c r="E23" s="11">
        <f>E24+E27+E29</f>
        <v>1630000</v>
      </c>
      <c r="F23" s="11">
        <f>F24+F27+F29</f>
        <v>1755220</v>
      </c>
      <c r="G23" s="11">
        <f>G24+G27+G29</f>
        <v>1755220</v>
      </c>
      <c r="H23" s="11">
        <f>H24+H27+H29</f>
        <v>1632156</v>
      </c>
      <c r="I23" s="11">
        <f>I24+I27+I29</f>
        <v>1615255</v>
      </c>
      <c r="J23" s="11">
        <f>H23-I23</f>
        <v>16901</v>
      </c>
      <c r="K23" s="11">
        <f>K24+K27+K29</f>
        <v>1732672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D25+D26</f>
        <v>595437</v>
      </c>
      <c r="E24" s="11">
        <f>E25+E26</f>
        <v>581437</v>
      </c>
      <c r="F24" s="11">
        <f>F25+F26</f>
        <v>595437</v>
      </c>
      <c r="G24" s="11">
        <f>G25+G26</f>
        <v>595437</v>
      </c>
      <c r="H24" s="11">
        <f>H25+H26</f>
        <v>519765</v>
      </c>
      <c r="I24" s="11">
        <f>I25+I26</f>
        <v>519765</v>
      </c>
      <c r="J24" s="11">
        <f>H24-I24</f>
        <v>0</v>
      </c>
      <c r="K24" s="11">
        <f>K25+K26</f>
        <v>538001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220210</v>
      </c>
      <c r="E25" s="11">
        <v>220210</v>
      </c>
      <c r="F25" s="11">
        <v>220210</v>
      </c>
      <c r="G25" s="11">
        <v>220210</v>
      </c>
      <c r="H25" s="11">
        <v>206600</v>
      </c>
      <c r="I25" s="11">
        <v>206600</v>
      </c>
      <c r="J25" s="11">
        <f>H25-I25</f>
        <v>0</v>
      </c>
      <c r="K25" s="11">
        <v>208030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375227</v>
      </c>
      <c r="E26" s="11">
        <v>361227</v>
      </c>
      <c r="F26" s="11">
        <v>375227</v>
      </c>
      <c r="G26" s="11">
        <v>375227</v>
      </c>
      <c r="H26" s="11">
        <v>313165</v>
      </c>
      <c r="I26" s="11">
        <v>313165</v>
      </c>
      <c r="J26" s="11">
        <f>H26-I26</f>
        <v>0</v>
      </c>
      <c r="K26" s="11">
        <v>329971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1112783</v>
      </c>
      <c r="E27" s="11">
        <f>E28</f>
        <v>1048563</v>
      </c>
      <c r="F27" s="11">
        <f>F28</f>
        <v>1112783</v>
      </c>
      <c r="G27" s="11">
        <f>G28</f>
        <v>1112783</v>
      </c>
      <c r="H27" s="11">
        <f>H28</f>
        <v>1065391</v>
      </c>
      <c r="I27" s="11">
        <f>I28</f>
        <v>1065240</v>
      </c>
      <c r="J27" s="11">
        <f>H27-I27</f>
        <v>151</v>
      </c>
      <c r="K27" s="11">
        <f>K28</f>
        <v>1180421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1112783</v>
      </c>
      <c r="E28" s="11">
        <v>1048563</v>
      </c>
      <c r="F28" s="11">
        <v>1112783</v>
      </c>
      <c r="G28" s="11">
        <v>1112783</v>
      </c>
      <c r="H28" s="11">
        <v>1065391</v>
      </c>
      <c r="I28" s="11">
        <v>1065240</v>
      </c>
      <c r="J28" s="11">
        <f>H28-I28</f>
        <v>151</v>
      </c>
      <c r="K28" s="11">
        <v>1180421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47000</v>
      </c>
      <c r="E29" s="11">
        <v>0</v>
      </c>
      <c r="F29" s="11">
        <v>47000</v>
      </c>
      <c r="G29" s="11">
        <v>47000</v>
      </c>
      <c r="H29" s="11">
        <v>47000</v>
      </c>
      <c r="I29" s="11">
        <v>30250</v>
      </c>
      <c r="J29" s="11">
        <f>H29-I29</f>
        <v>16750</v>
      </c>
      <c r="K29" s="11">
        <v>14250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D31+D36</f>
        <v>84300</v>
      </c>
      <c r="E30" s="11">
        <f>E31+E36</f>
        <v>72800</v>
      </c>
      <c r="F30" s="11">
        <f>F31+F36</f>
        <v>84300</v>
      </c>
      <c r="G30" s="11">
        <f>G31+G36</f>
        <v>84300</v>
      </c>
      <c r="H30" s="11">
        <f>H31+H36</f>
        <v>81573</v>
      </c>
      <c r="I30" s="11">
        <f>I31+I36</f>
        <v>81503</v>
      </c>
      <c r="J30" s="11">
        <f>H30-I30</f>
        <v>70</v>
      </c>
      <c r="K30" s="11">
        <f>K31+K36</f>
        <v>82654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D32+D33+D34+D35</f>
        <v>64300</v>
      </c>
      <c r="E31" s="11">
        <f>E32+E33+E34+E35</f>
        <v>72800</v>
      </c>
      <c r="F31" s="11">
        <f>F32+F33+F34+F35</f>
        <v>64300</v>
      </c>
      <c r="G31" s="11">
        <f>G32+G33+G34+G35</f>
        <v>64300</v>
      </c>
      <c r="H31" s="11">
        <f>H32+H33+H34+H35</f>
        <v>61573</v>
      </c>
      <c r="I31" s="11">
        <f>I32+I33+I34+I35</f>
        <v>61503</v>
      </c>
      <c r="J31" s="11">
        <f>H31-I31</f>
        <v>70</v>
      </c>
      <c r="K31" s="11">
        <f>K32+K33+K34+K35</f>
        <v>62654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23400</v>
      </c>
      <c r="E32" s="11">
        <v>23400</v>
      </c>
      <c r="F32" s="11">
        <v>23400</v>
      </c>
      <c r="G32" s="11">
        <v>23400</v>
      </c>
      <c r="H32" s="11">
        <v>22376</v>
      </c>
      <c r="I32" s="11">
        <v>22376</v>
      </c>
      <c r="J32" s="11">
        <f>H32-I32</f>
        <v>0</v>
      </c>
      <c r="K32" s="11">
        <v>22376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40900</v>
      </c>
      <c r="E33" s="11">
        <v>39400</v>
      </c>
      <c r="F33" s="11">
        <v>40900</v>
      </c>
      <c r="G33" s="11">
        <v>40900</v>
      </c>
      <c r="H33" s="11">
        <v>39197</v>
      </c>
      <c r="I33" s="11">
        <v>39127</v>
      </c>
      <c r="J33" s="11">
        <f>H33-I33</f>
        <v>70</v>
      </c>
      <c r="K33" s="11">
        <v>36286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3992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0</v>
      </c>
      <c r="E35" s="11">
        <v>10000</v>
      </c>
      <c r="F35" s="11">
        <v>0</v>
      </c>
      <c r="G35" s="11">
        <v>0</v>
      </c>
      <c r="H35" s="11">
        <v>0</v>
      </c>
      <c r="I35" s="11">
        <v>0</v>
      </c>
      <c r="J35" s="11">
        <f>H35-I35</f>
        <v>0</v>
      </c>
      <c r="K35" s="11">
        <v>0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v>20000</v>
      </c>
      <c r="E36" s="11">
        <v>0</v>
      </c>
      <c r="F36" s="11">
        <v>20000</v>
      </c>
      <c r="G36" s="11">
        <v>20000</v>
      </c>
      <c r="H36" s="11">
        <v>20000</v>
      </c>
      <c r="I36" s="11">
        <v>20000</v>
      </c>
      <c r="J36" s="11">
        <f>H36-I36</f>
        <v>0</v>
      </c>
      <c r="K36" s="11">
        <v>20000</v>
      </c>
    </row>
    <row r="37" spans="1:11" s="6" customFormat="1" ht="33" x14ac:dyDescent="0.25">
      <c r="A37" s="10" t="s">
        <v>98</v>
      </c>
      <c r="B37" s="10" t="s">
        <v>99</v>
      </c>
      <c r="C37" s="10" t="s">
        <v>100</v>
      </c>
      <c r="D37" s="11">
        <f>+D38+D40+D42</f>
        <v>752415</v>
      </c>
      <c r="E37" s="11">
        <f>+E38+E40+E42</f>
        <v>625450</v>
      </c>
      <c r="F37" s="11">
        <f>+F38+F40+F42</f>
        <v>752415</v>
      </c>
      <c r="G37" s="11">
        <f>+G38+G40+G42</f>
        <v>752415</v>
      </c>
      <c r="H37" s="11">
        <f>+H38+H40+H42</f>
        <v>752245</v>
      </c>
      <c r="I37" s="11">
        <f>+I38+I40+I42</f>
        <v>744045</v>
      </c>
      <c r="J37" s="11">
        <f>H37-I37</f>
        <v>8200</v>
      </c>
      <c r="K37" s="11">
        <f>+K38+K40+K42</f>
        <v>754910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670000</v>
      </c>
      <c r="E38" s="11">
        <f>E39</f>
        <v>553000</v>
      </c>
      <c r="F38" s="11">
        <f>F39</f>
        <v>670000</v>
      </c>
      <c r="G38" s="11">
        <f>G39</f>
        <v>670000</v>
      </c>
      <c r="H38" s="11">
        <f>H39</f>
        <v>669830</v>
      </c>
      <c r="I38" s="11">
        <f>I39</f>
        <v>669830</v>
      </c>
      <c r="J38" s="11">
        <f>H38-I38</f>
        <v>0</v>
      </c>
      <c r="K38" s="11">
        <f>K39</f>
        <v>664695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670000</v>
      </c>
      <c r="E39" s="11">
        <v>553000</v>
      </c>
      <c r="F39" s="11">
        <v>670000</v>
      </c>
      <c r="G39" s="11">
        <v>670000</v>
      </c>
      <c r="H39" s="11">
        <v>669830</v>
      </c>
      <c r="I39" s="11">
        <v>669830</v>
      </c>
      <c r="J39" s="11">
        <f>H39-I39</f>
        <v>0</v>
      </c>
      <c r="K39" s="11">
        <v>664695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72000</v>
      </c>
      <c r="E40" s="11">
        <f>E41</f>
        <v>72000</v>
      </c>
      <c r="F40" s="11">
        <f>F41</f>
        <v>72000</v>
      </c>
      <c r="G40" s="11">
        <f>G41</f>
        <v>72000</v>
      </c>
      <c r="H40" s="11">
        <f>H41</f>
        <v>72000</v>
      </c>
      <c r="I40" s="11">
        <f>I41</f>
        <v>63800</v>
      </c>
      <c r="J40" s="11">
        <f>H40-I40</f>
        <v>8200</v>
      </c>
      <c r="K40" s="11">
        <f>K41</f>
        <v>63800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72000</v>
      </c>
      <c r="E41" s="11">
        <v>72000</v>
      </c>
      <c r="F41" s="11">
        <v>72000</v>
      </c>
      <c r="G41" s="11">
        <v>72000</v>
      </c>
      <c r="H41" s="11">
        <v>72000</v>
      </c>
      <c r="I41" s="11">
        <v>63800</v>
      </c>
      <c r="J41" s="11">
        <f>H41-I41</f>
        <v>8200</v>
      </c>
      <c r="K41" s="11">
        <v>63800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D43</f>
        <v>10415</v>
      </c>
      <c r="E42" s="11">
        <f>E43</f>
        <v>450</v>
      </c>
      <c r="F42" s="11">
        <f>F43</f>
        <v>10415</v>
      </c>
      <c r="G42" s="11">
        <f>G43</f>
        <v>10415</v>
      </c>
      <c r="H42" s="11">
        <f>H43</f>
        <v>10415</v>
      </c>
      <c r="I42" s="11">
        <f>I43</f>
        <v>10415</v>
      </c>
      <c r="J42" s="11">
        <f>H42-I42</f>
        <v>0</v>
      </c>
      <c r="K42" s="11">
        <f>K43</f>
        <v>26415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v>10415</v>
      </c>
      <c r="E43" s="11">
        <v>450</v>
      </c>
      <c r="F43" s="11">
        <v>10415</v>
      </c>
      <c r="G43" s="11">
        <v>10415</v>
      </c>
      <c r="H43" s="11">
        <v>10415</v>
      </c>
      <c r="I43" s="11">
        <v>10415</v>
      </c>
      <c r="J43" s="11">
        <f>H43-I43</f>
        <v>0</v>
      </c>
      <c r="K43" s="11">
        <v>26415</v>
      </c>
    </row>
    <row r="44" spans="1:11" s="6" customFormat="1" ht="33" x14ac:dyDescent="0.25">
      <c r="A44" s="10" t="s">
        <v>119</v>
      </c>
      <c r="B44" s="10" t="s">
        <v>120</v>
      </c>
      <c r="C44" s="10" t="s">
        <v>121</v>
      </c>
      <c r="D44" s="11">
        <f>D45</f>
        <v>339934</v>
      </c>
      <c r="E44" s="11">
        <f>E45</f>
        <v>240000</v>
      </c>
      <c r="F44" s="11">
        <f>F45</f>
        <v>339934</v>
      </c>
      <c r="G44" s="11">
        <f>G45</f>
        <v>339934</v>
      </c>
      <c r="H44" s="11">
        <f>H45</f>
        <v>339934</v>
      </c>
      <c r="I44" s="11">
        <f>I45</f>
        <v>337196</v>
      </c>
      <c r="J44" s="11">
        <f>H44-I44</f>
        <v>2738</v>
      </c>
      <c r="K44" s="11">
        <f>K45</f>
        <v>176313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f>+D46+D48</f>
        <v>339934</v>
      </c>
      <c r="E45" s="11">
        <f>+E46+E48</f>
        <v>240000</v>
      </c>
      <c r="F45" s="11">
        <f>+F46+F48</f>
        <v>339934</v>
      </c>
      <c r="G45" s="11">
        <f>+G46+G48</f>
        <v>339934</v>
      </c>
      <c r="H45" s="11">
        <f>+H46+H48</f>
        <v>339934</v>
      </c>
      <c r="I45" s="11">
        <f>+I46+I48</f>
        <v>337196</v>
      </c>
      <c r="J45" s="11">
        <f>H45-I45</f>
        <v>2738</v>
      </c>
      <c r="K45" s="11">
        <f>+K46+K48</f>
        <v>176313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D47</f>
        <v>248304</v>
      </c>
      <c r="E46" s="11">
        <f>E47</f>
        <v>140000</v>
      </c>
      <c r="F46" s="11">
        <f>F47</f>
        <v>248304</v>
      </c>
      <c r="G46" s="11">
        <f>G47</f>
        <v>248304</v>
      </c>
      <c r="H46" s="11">
        <f>H47</f>
        <v>248304</v>
      </c>
      <c r="I46" s="11">
        <f>I47</f>
        <v>248276</v>
      </c>
      <c r="J46" s="11">
        <f>H46-I46</f>
        <v>28</v>
      </c>
      <c r="K46" s="11">
        <f>K47</f>
        <v>117993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248304</v>
      </c>
      <c r="E47" s="11">
        <v>140000</v>
      </c>
      <c r="F47" s="11">
        <v>248304</v>
      </c>
      <c r="G47" s="11">
        <v>248304</v>
      </c>
      <c r="H47" s="11">
        <v>248304</v>
      </c>
      <c r="I47" s="11">
        <v>248276</v>
      </c>
      <c r="J47" s="11">
        <f>H47-I47</f>
        <v>28</v>
      </c>
      <c r="K47" s="11">
        <v>117993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v>91630</v>
      </c>
      <c r="E48" s="11">
        <v>100000</v>
      </c>
      <c r="F48" s="11">
        <v>91630</v>
      </c>
      <c r="G48" s="11">
        <v>91630</v>
      </c>
      <c r="H48" s="11">
        <v>91630</v>
      </c>
      <c r="I48" s="11">
        <v>88920</v>
      </c>
      <c r="J48" s="11">
        <f>H48-I48</f>
        <v>2710</v>
      </c>
      <c r="K48" s="11">
        <v>58320</v>
      </c>
    </row>
    <row r="49" spans="1:12" s="6" customFormat="1" ht="22.5" x14ac:dyDescent="0.25">
      <c r="A49" s="10" t="s">
        <v>134</v>
      </c>
      <c r="B49" s="10" t="s">
        <v>135</v>
      </c>
      <c r="C49" s="10" t="s">
        <v>136</v>
      </c>
      <c r="D49" s="11">
        <f>+D50</f>
        <v>837417</v>
      </c>
      <c r="E49" s="11">
        <f>+E50</f>
        <v>360531</v>
      </c>
      <c r="F49" s="11">
        <f>+F50</f>
        <v>837417</v>
      </c>
      <c r="G49" s="11">
        <f>+G50</f>
        <v>837417</v>
      </c>
      <c r="H49" s="11">
        <f>+H50</f>
        <v>837417</v>
      </c>
      <c r="I49" s="11">
        <f>+I50</f>
        <v>837128</v>
      </c>
      <c r="J49" s="11">
        <f>H49-I49</f>
        <v>289</v>
      </c>
      <c r="K49" s="11">
        <f>+K50</f>
        <v>175599</v>
      </c>
    </row>
    <row r="50" spans="1:12" s="6" customFormat="1" ht="22.5" x14ac:dyDescent="0.25">
      <c r="A50" s="10" t="s">
        <v>137</v>
      </c>
      <c r="B50" s="10" t="s">
        <v>138</v>
      </c>
      <c r="C50" s="10" t="s">
        <v>139</v>
      </c>
      <c r="D50" s="11">
        <f>D51</f>
        <v>837417</v>
      </c>
      <c r="E50" s="11">
        <f>E51</f>
        <v>360531</v>
      </c>
      <c r="F50" s="11">
        <f>F51</f>
        <v>837417</v>
      </c>
      <c r="G50" s="11">
        <f>G51</f>
        <v>837417</v>
      </c>
      <c r="H50" s="11">
        <f>H51</f>
        <v>837417</v>
      </c>
      <c r="I50" s="11">
        <f>I51</f>
        <v>837128</v>
      </c>
      <c r="J50" s="11">
        <f>H50-I50</f>
        <v>289</v>
      </c>
      <c r="K50" s="11">
        <f>K51</f>
        <v>175599</v>
      </c>
    </row>
    <row r="51" spans="1:12" s="6" customFormat="1" ht="22.5" x14ac:dyDescent="0.25">
      <c r="A51" s="10" t="s">
        <v>140</v>
      </c>
      <c r="B51" s="10" t="s">
        <v>141</v>
      </c>
      <c r="C51" s="10" t="s">
        <v>142</v>
      </c>
      <c r="D51" s="11">
        <f>D52</f>
        <v>837417</v>
      </c>
      <c r="E51" s="11">
        <f>E52</f>
        <v>360531</v>
      </c>
      <c r="F51" s="11">
        <f>F52</f>
        <v>837417</v>
      </c>
      <c r="G51" s="11">
        <f>G52</f>
        <v>837417</v>
      </c>
      <c r="H51" s="11">
        <f>H52</f>
        <v>837417</v>
      </c>
      <c r="I51" s="11">
        <f>I52</f>
        <v>837128</v>
      </c>
      <c r="J51" s="11">
        <f>H51-I51</f>
        <v>289</v>
      </c>
      <c r="K51" s="11">
        <f>K52</f>
        <v>175599</v>
      </c>
    </row>
    <row r="52" spans="1:12" s="6" customFormat="1" x14ac:dyDescent="0.25">
      <c r="A52" s="10" t="s">
        <v>143</v>
      </c>
      <c r="B52" s="10" t="s">
        <v>144</v>
      </c>
      <c r="C52" s="10" t="s">
        <v>145</v>
      </c>
      <c r="D52" s="11">
        <v>837417</v>
      </c>
      <c r="E52" s="11">
        <v>360531</v>
      </c>
      <c r="F52" s="11">
        <v>837417</v>
      </c>
      <c r="G52" s="11">
        <v>837417</v>
      </c>
      <c r="H52" s="11">
        <v>837417</v>
      </c>
      <c r="I52" s="11">
        <v>837128</v>
      </c>
      <c r="J52" s="11">
        <f>H52-I52</f>
        <v>289</v>
      </c>
      <c r="K52" s="11">
        <v>175599</v>
      </c>
    </row>
    <row r="53" spans="1:12" s="6" customFormat="1" x14ac:dyDescent="0.25">
      <c r="A53" s="10" t="s">
        <v>146</v>
      </c>
      <c r="B53" s="10" t="s">
        <v>147</v>
      </c>
      <c r="C53" s="10" t="s">
        <v>148</v>
      </c>
      <c r="D53" s="11">
        <f>-D11</f>
        <v>-5245774</v>
      </c>
      <c r="E53" s="11">
        <f>-E11</f>
        <v>-4305061</v>
      </c>
      <c r="F53" s="11">
        <f>-F11</f>
        <v>-5245774</v>
      </c>
      <c r="G53" s="11">
        <f>-G11</f>
        <v>-5245774</v>
      </c>
      <c r="H53" s="11">
        <f>-H11</f>
        <v>-5118311</v>
      </c>
      <c r="I53" s="11">
        <f>-I11</f>
        <v>-5087566</v>
      </c>
      <c r="J53" s="11">
        <f>H53-I53</f>
        <v>-30745</v>
      </c>
      <c r="K53" s="11">
        <f>-K11</f>
        <v>-4250910</v>
      </c>
    </row>
    <row r="54" spans="1:12" s="6" customFormat="1" x14ac:dyDescent="0.25">
      <c r="A54" s="10" t="s">
        <v>149</v>
      </c>
      <c r="B54" s="10" t="s">
        <v>150</v>
      </c>
      <c r="C54" s="10" t="s">
        <v>151</v>
      </c>
      <c r="D54" s="11" t="s">
        <v>152</v>
      </c>
      <c r="E54" s="11" t="s">
        <v>152</v>
      </c>
      <c r="F54" s="11" t="s">
        <v>152</v>
      </c>
      <c r="G54" s="11" t="s">
        <v>152</v>
      </c>
      <c r="H54" s="11" t="s">
        <v>152</v>
      </c>
      <c r="I54" s="11" t="s">
        <v>152</v>
      </c>
      <c r="J54" s="11" t="e">
        <f>H54-I54</f>
        <v>#VALUE!</v>
      </c>
      <c r="K54" s="11" t="s">
        <v>152</v>
      </c>
    </row>
    <row r="55" spans="1:12" s="6" customFormat="1" x14ac:dyDescent="0.25">
      <c r="A55" s="10" t="s">
        <v>153</v>
      </c>
      <c r="B55" s="10" t="s">
        <v>154</v>
      </c>
      <c r="C55" s="10" t="s">
        <v>155</v>
      </c>
      <c r="D55" s="11" t="str">
        <f>+D56</f>
        <v>=</v>
      </c>
      <c r="E55" s="11" t="str">
        <f>+E56</f>
        <v>=</v>
      </c>
      <c r="F55" s="11" t="str">
        <f>+F56</f>
        <v>=</v>
      </c>
      <c r="G55" s="11" t="str">
        <f>+G56</f>
        <v>=</v>
      </c>
      <c r="H55" s="11" t="str">
        <f>+H56</f>
        <v>=</v>
      </c>
      <c r="I55" s="11" t="str">
        <f>+I56</f>
        <v>=</v>
      </c>
      <c r="J55" s="11" t="e">
        <f>H55-I55</f>
        <v>#VALUE!</v>
      </c>
      <c r="K55" s="11" t="str">
        <f>+K56</f>
        <v>=</v>
      </c>
    </row>
    <row r="56" spans="1:12" s="6" customFormat="1" x14ac:dyDescent="0.25">
      <c r="A56" s="10" t="s">
        <v>156</v>
      </c>
      <c r="B56" s="10" t="s">
        <v>157</v>
      </c>
      <c r="C56" s="10" t="s">
        <v>158</v>
      </c>
      <c r="D56" s="11" t="s">
        <v>152</v>
      </c>
      <c r="E56" s="11" t="s">
        <v>152</v>
      </c>
      <c r="F56" s="11" t="s">
        <v>152</v>
      </c>
      <c r="G56" s="11" t="s">
        <v>152</v>
      </c>
      <c r="H56" s="11" t="s">
        <v>152</v>
      </c>
      <c r="I56" s="11" t="s">
        <v>152</v>
      </c>
      <c r="J56" s="11" t="e">
        <f>H56-I56</f>
        <v>#VALUE!</v>
      </c>
      <c r="K56" s="11" t="s">
        <v>152</v>
      </c>
    </row>
    <row r="57" spans="1:12" s="6" customFormat="1" x14ac:dyDescent="0.25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</row>
    <row r="58" spans="1:12" x14ac:dyDescent="0.25">
      <c r="A58" s="13" t="s">
        <v>159</v>
      </c>
      <c r="B58" s="13"/>
      <c r="C58" s="13"/>
      <c r="D58" s="13"/>
      <c r="E58" s="13" t="s">
        <v>161</v>
      </c>
      <c r="F58" s="13"/>
      <c r="G58" s="13"/>
      <c r="H58" s="13"/>
      <c r="I58" s="13" t="s">
        <v>162</v>
      </c>
      <c r="J58" s="13"/>
      <c r="K58" s="13"/>
      <c r="L58" s="13"/>
    </row>
    <row r="59" spans="1:12" x14ac:dyDescent="0.25">
      <c r="A59" s="3" t="s">
        <v>160</v>
      </c>
      <c r="B59" s="3"/>
      <c r="C59" s="3"/>
      <c r="D59" s="3"/>
      <c r="E59" s="3" t="s">
        <v>161</v>
      </c>
      <c r="F59" s="3"/>
      <c r="G59" s="3"/>
      <c r="H59" s="3"/>
      <c r="I59" s="3" t="s">
        <v>163</v>
      </c>
      <c r="J59" s="3"/>
      <c r="K59" s="3"/>
      <c r="L59" s="3"/>
    </row>
    <row r="115" spans="1:20" x14ac:dyDescent="0.25">
      <c r="A115" s="12"/>
      <c r="B115" s="12"/>
      <c r="C115" s="12"/>
      <c r="D115" s="12"/>
      <c r="I115" s="12"/>
      <c r="J115" s="12"/>
      <c r="K115" s="12"/>
      <c r="L115" s="12"/>
      <c r="Q115" s="12"/>
      <c r="R115" s="12"/>
      <c r="S115" s="12"/>
      <c r="T115" s="12"/>
    </row>
  </sheetData>
  <mergeCells count="22">
    <mergeCell ref="H8:H9"/>
    <mergeCell ref="I8:I9"/>
    <mergeCell ref="J8:J9"/>
    <mergeCell ref="K8:K9"/>
    <mergeCell ref="A58:D58"/>
    <mergeCell ref="A59:D59"/>
    <mergeCell ref="E58:H58"/>
    <mergeCell ref="E59:H59"/>
    <mergeCell ref="I58:L58"/>
    <mergeCell ref="I59:L5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2017-02-23T09:15:49Z</dcterms:created>
  <dcterms:modified xsi:type="dcterms:W3CDTF">2017-02-23T09:15:51Z</dcterms:modified>
</cp:coreProperties>
</file>